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js05\Desktop\"/>
    </mc:Choice>
  </mc:AlternateContent>
  <xr:revisionPtr revIDLastSave="0" documentId="13_ncr:1_{1E90C241-1F33-4C19-B656-5CD00341A851}" xr6:coauthVersionLast="47" xr6:coauthVersionMax="47" xr10:uidLastSave="{00000000-0000-0000-0000-000000000000}"/>
  <bookViews>
    <workbookView xWindow="-110" yWindow="-110" windowWidth="19420" windowHeight="12300" tabRatio="738" xr2:uid="{00000000-000D-0000-FFFF-FFFF00000000}"/>
  </bookViews>
  <sheets>
    <sheet name="受験申込書 (2026)" sheetId="97" r:id="rId1"/>
    <sheet name="記入要領" sheetId="100" r:id="rId2"/>
    <sheet name="受講票・受験票サンプル" sheetId="99" r:id="rId3"/>
  </sheets>
  <definedNames>
    <definedName name="_xlnm.Print_Area" localSheetId="1">記入要領!$B$2:$AB$57</definedName>
    <definedName name="_xlnm.Print_Area" localSheetId="0">'受験申込書 (2026)'!$A$1:$AB$57</definedName>
    <definedName name="_xlnm.Print_Area" localSheetId="2">受講票・受験票サンプル!$AD$1:$BE$56</definedName>
    <definedName name="会場" localSheetId="1">#REF!</definedName>
    <definedName name="会場" localSheetId="0">#REF!</definedName>
    <definedName name="会場" localSheetId="2">#REF!</definedName>
    <definedName name="会場">#REF!</definedName>
    <definedName name="講習会" localSheetId="1">記入要領!$B$91:$C$93</definedName>
    <definedName name="講習会" localSheetId="0">'受験申込書 (2026)'!$B$90:$C$92</definedName>
    <definedName name="講習会" localSheetId="2">受講票・受験票サンプル!$B$89:$C$91</definedName>
    <definedName name="講習会">#REF!</definedName>
    <definedName name="受験料" localSheetId="1">記入要領!$B$96:$C$99</definedName>
    <definedName name="受験料" localSheetId="0">'受験申込書 (2026)'!$B$95:$C$98</definedName>
    <definedName name="受験料" localSheetId="2">受講票・受験票サンプル!$B$94:$C$97</definedName>
    <definedName name="受験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5" i="100" l="1"/>
  <c r="Y34" i="97"/>
  <c r="Y35" i="97"/>
  <c r="AX173" i="100"/>
  <c r="AX172" i="100"/>
  <c r="AX171" i="100"/>
  <c r="AX170" i="100"/>
  <c r="AX169" i="100"/>
  <c r="AX168" i="100"/>
  <c r="AX167" i="100"/>
  <c r="AX166" i="100"/>
  <c r="AX165" i="100"/>
  <c r="AX164" i="100"/>
  <c r="AX163" i="100"/>
  <c r="AX162" i="100"/>
  <c r="AX161" i="100"/>
  <c r="AX160" i="100"/>
  <c r="AX159" i="100"/>
  <c r="AX158" i="100"/>
  <c r="AX157" i="100"/>
  <c r="AX156" i="100"/>
  <c r="AX155" i="100"/>
  <c r="AX154" i="100"/>
  <c r="AX153" i="100"/>
  <c r="AX152" i="100"/>
  <c r="AX151" i="100"/>
  <c r="AX150" i="100"/>
  <c r="AX149" i="100"/>
  <c r="AX148" i="100"/>
  <c r="AX147" i="100"/>
  <c r="AX146" i="100"/>
  <c r="AX145" i="100"/>
  <c r="AX144" i="100"/>
  <c r="AX143" i="100"/>
  <c r="AX142" i="100"/>
  <c r="AX141" i="100"/>
  <c r="AX140" i="100"/>
  <c r="AX139" i="100"/>
  <c r="AX138" i="100"/>
  <c r="AX137" i="100"/>
  <c r="AX136" i="100"/>
  <c r="AX135" i="100"/>
  <c r="AX134" i="100"/>
  <c r="AX133" i="100"/>
  <c r="AX132" i="100"/>
  <c r="AX131" i="100"/>
  <c r="AX130" i="100"/>
  <c r="AX129" i="100"/>
  <c r="AX128" i="100"/>
  <c r="AX127" i="100"/>
  <c r="AX126" i="100"/>
  <c r="AX125" i="100"/>
  <c r="AX124" i="100"/>
  <c r="AX123" i="100"/>
  <c r="AX122" i="100"/>
  <c r="AX121" i="100"/>
  <c r="AX120" i="100"/>
  <c r="AX119" i="100"/>
  <c r="AX118" i="100"/>
  <c r="AX117" i="100"/>
  <c r="AC117" i="100"/>
  <c r="AX116" i="100"/>
  <c r="AC116" i="100"/>
  <c r="AX115" i="100"/>
  <c r="AC115" i="100"/>
  <c r="AX114" i="100"/>
  <c r="AC114" i="100"/>
  <c r="AX113" i="100"/>
  <c r="AC113" i="100"/>
  <c r="C113" i="100"/>
  <c r="AX112" i="100"/>
  <c r="AC112" i="100"/>
  <c r="AX111" i="100"/>
  <c r="AC111" i="100"/>
  <c r="AX110" i="100"/>
  <c r="AC110" i="100"/>
  <c r="AX109" i="100"/>
  <c r="AC109" i="100"/>
  <c r="AX108" i="100"/>
  <c r="AC108" i="100"/>
  <c r="AX107" i="100"/>
  <c r="AC107" i="100"/>
  <c r="AX106" i="100"/>
  <c r="AC106" i="100"/>
  <c r="AX105" i="100"/>
  <c r="AC105" i="100"/>
  <c r="AX104" i="100"/>
  <c r="AC104" i="100"/>
  <c r="AX103" i="100"/>
  <c r="AC103" i="100"/>
  <c r="AX102" i="100"/>
  <c r="AC102" i="100"/>
  <c r="B102" i="100"/>
  <c r="AX101" i="100"/>
  <c r="AC101" i="100"/>
  <c r="AX100" i="100"/>
  <c r="AC100" i="100"/>
  <c r="AX99" i="100"/>
  <c r="AC99" i="100"/>
  <c r="AX98" i="100"/>
  <c r="AC98" i="100"/>
  <c r="AX97" i="100"/>
  <c r="AC97" i="100"/>
  <c r="AX96" i="100"/>
  <c r="AC96" i="100"/>
  <c r="AX95" i="100"/>
  <c r="AC95" i="100"/>
  <c r="AX94" i="100"/>
  <c r="AC94" i="100"/>
  <c r="AX93" i="100"/>
  <c r="AC93" i="100"/>
  <c r="AX92" i="100"/>
  <c r="AC92" i="100"/>
  <c r="AX91" i="100"/>
  <c r="AC91" i="100"/>
  <c r="AX90" i="100"/>
  <c r="AC90" i="100"/>
  <c r="AX89" i="100"/>
  <c r="AC89" i="100"/>
  <c r="AX88" i="100"/>
  <c r="AC88" i="100"/>
  <c r="AX87" i="100"/>
  <c r="AC87" i="100"/>
  <c r="AX86" i="100"/>
  <c r="AC86" i="100"/>
  <c r="AX85" i="100"/>
  <c r="AC85" i="100"/>
  <c r="AX84" i="100"/>
  <c r="AC84" i="100"/>
  <c r="AX83" i="100"/>
  <c r="AC83" i="100"/>
  <c r="AX82" i="100"/>
  <c r="AC82" i="100"/>
  <c r="AX81" i="100"/>
  <c r="AC81" i="100"/>
  <c r="AX80" i="100"/>
  <c r="AC80" i="100"/>
  <c r="AX79" i="100"/>
  <c r="AC79" i="100"/>
  <c r="AX78" i="100"/>
  <c r="AC78" i="100"/>
  <c r="AX77" i="100"/>
  <c r="AC77" i="100"/>
  <c r="AX76" i="100"/>
  <c r="AC76" i="100"/>
  <c r="AX75" i="100"/>
  <c r="AC75" i="100"/>
  <c r="AX74" i="100"/>
  <c r="AC74" i="100"/>
  <c r="AX73" i="100"/>
  <c r="AC73" i="100"/>
  <c r="AX72" i="100"/>
  <c r="AC72" i="100"/>
  <c r="AX71" i="100"/>
  <c r="AC71" i="100"/>
  <c r="AX70" i="100"/>
  <c r="AC70" i="100"/>
  <c r="AX69" i="100"/>
  <c r="AI69" i="100"/>
  <c r="AI70" i="100" s="1"/>
  <c r="AI71" i="100" s="1"/>
  <c r="AI72" i="100" s="1"/>
  <c r="AI73" i="100" s="1"/>
  <c r="AI74" i="100" s="1"/>
  <c r="AI75" i="100" s="1"/>
  <c r="AI76" i="100" s="1"/>
  <c r="AI77" i="100" s="1"/>
  <c r="AI78" i="100" s="1"/>
  <c r="AI79" i="100" s="1"/>
  <c r="AI80" i="100" s="1"/>
  <c r="AI81" i="100" s="1"/>
  <c r="AI82" i="100" s="1"/>
  <c r="AI83" i="100" s="1"/>
  <c r="AI84" i="100" s="1"/>
  <c r="AI85" i="100" s="1"/>
  <c r="AI86" i="100" s="1"/>
  <c r="AI87" i="100" s="1"/>
  <c r="AI88" i="100" s="1"/>
  <c r="AI89" i="100" s="1"/>
  <c r="AI90" i="100" s="1"/>
  <c r="AI91" i="100" s="1"/>
  <c r="AI92" i="100" s="1"/>
  <c r="AI93" i="100" s="1"/>
  <c r="AI94" i="100" s="1"/>
  <c r="AI95" i="100" s="1"/>
  <c r="AI96" i="100" s="1"/>
  <c r="AI97" i="100" s="1"/>
  <c r="AI98" i="100" s="1"/>
  <c r="AI99" i="100" s="1"/>
  <c r="AI100" i="100" s="1"/>
  <c r="AI101" i="100" s="1"/>
  <c r="AI102" i="100" s="1"/>
  <c r="AI103" i="100" s="1"/>
  <c r="AI104" i="100" s="1"/>
  <c r="AI105" i="100" s="1"/>
  <c r="AI106" i="100" s="1"/>
  <c r="AI107" i="100" s="1"/>
  <c r="AI108" i="100" s="1"/>
  <c r="AI109" i="100" s="1"/>
  <c r="AI110" i="100" s="1"/>
  <c r="AI111" i="100" s="1"/>
  <c r="AI112" i="100" s="1"/>
  <c r="AI113" i="100" s="1"/>
  <c r="AI114" i="100" s="1"/>
  <c r="AI115" i="100" s="1"/>
  <c r="AI116" i="100" s="1"/>
  <c r="AI117" i="100" s="1"/>
  <c r="AI118" i="100" s="1"/>
  <c r="AI119" i="100" s="1"/>
  <c r="AI120" i="100" s="1"/>
  <c r="AI121" i="100" s="1"/>
  <c r="AI122" i="100" s="1"/>
  <c r="AI123" i="100" s="1"/>
  <c r="AI124" i="100" s="1"/>
  <c r="AI125" i="100" s="1"/>
  <c r="AI126" i="100" s="1"/>
  <c r="AI127" i="100" s="1"/>
  <c r="AI128" i="100" s="1"/>
  <c r="AI129" i="100" s="1"/>
  <c r="AI130" i="100" s="1"/>
  <c r="AI131" i="100" s="1"/>
  <c r="AI132" i="100" s="1"/>
  <c r="AI133" i="100" s="1"/>
  <c r="AI134" i="100" s="1"/>
  <c r="AI135" i="100" s="1"/>
  <c r="AI136" i="100" s="1"/>
  <c r="AI137" i="100" s="1"/>
  <c r="AI138" i="100" s="1"/>
  <c r="AI139" i="100" s="1"/>
  <c r="AI140" i="100" s="1"/>
  <c r="AI141" i="100" s="1"/>
  <c r="AI142" i="100" s="1"/>
  <c r="AI143" i="100" s="1"/>
  <c r="AI144" i="100" s="1"/>
  <c r="AI145" i="100" s="1"/>
  <c r="AC69" i="100"/>
  <c r="AX68" i="100"/>
  <c r="AC68" i="100"/>
  <c r="G64" i="100"/>
  <c r="G63" i="100" s="1"/>
  <c r="CW63" i="100"/>
  <c r="CV63" i="100"/>
  <c r="CP63" i="100"/>
  <c r="CQ63" i="100" s="1"/>
  <c r="CR63" i="100" s="1"/>
  <c r="CN63" i="100"/>
  <c r="CM63" i="100"/>
  <c r="CL63" i="100"/>
  <c r="CK63" i="100"/>
  <c r="CJ63" i="100"/>
  <c r="CI63" i="100"/>
  <c r="CG63" i="100"/>
  <c r="CF63" i="100"/>
  <c r="CE63" i="100"/>
  <c r="CD63" i="100"/>
  <c r="CB63" i="100"/>
  <c r="CA63" i="100"/>
  <c r="BV63" i="100"/>
  <c r="BK63" i="100"/>
  <c r="BJ63" i="100"/>
  <c r="BI63" i="100"/>
  <c r="BG63" i="100"/>
  <c r="BF63" i="100"/>
  <c r="BE63" i="100"/>
  <c r="BX63" i="100" s="1"/>
  <c r="BD63" i="100"/>
  <c r="BW63" i="100" s="1"/>
  <c r="BC63" i="100"/>
  <c r="BU63" i="100" s="1"/>
  <c r="BB63" i="100"/>
  <c r="BT63" i="100" s="1"/>
  <c r="BA63" i="100"/>
  <c r="BS63" i="100" s="1"/>
  <c r="AZ63" i="100"/>
  <c r="BR63" i="100" s="1"/>
  <c r="AY63" i="100"/>
  <c r="BQ63" i="100" s="1"/>
  <c r="AW63" i="100"/>
  <c r="BN63" i="100" s="1"/>
  <c r="AU63" i="100"/>
  <c r="AT63" i="100"/>
  <c r="AR63" i="100"/>
  <c r="AQ63" i="100"/>
  <c r="AP63" i="100"/>
  <c r="AN63" i="100"/>
  <c r="AM63" i="100"/>
  <c r="AM64" i="100" s="1"/>
  <c r="AI63" i="100"/>
  <c r="AH63" i="100"/>
  <c r="V63" i="100"/>
  <c r="U63" i="100"/>
  <c r="T63" i="100"/>
  <c r="S63" i="100"/>
  <c r="R63" i="100"/>
  <c r="Q63" i="100"/>
  <c r="O63" i="100"/>
  <c r="N63" i="100"/>
  <c r="J63" i="100"/>
  <c r="F63" i="100"/>
  <c r="E63" i="100"/>
  <c r="Y38" i="100"/>
  <c r="Y37" i="100"/>
  <c r="Y36" i="100"/>
  <c r="W33" i="100"/>
  <c r="CC63" i="100" s="1"/>
  <c r="T29" i="100"/>
  <c r="AV29" i="100" s="1"/>
  <c r="R29" i="100"/>
  <c r="AT29" i="100" s="1"/>
  <c r="M29" i="100"/>
  <c r="W32" i="100" s="1"/>
  <c r="F29" i="100"/>
  <c r="AH29" i="100" s="1"/>
  <c r="D29" i="100"/>
  <c r="AF29" i="100" s="1"/>
  <c r="AV26" i="100"/>
  <c r="AP26" i="100"/>
  <c r="AH26" i="100"/>
  <c r="AV24" i="100"/>
  <c r="AP24" i="100"/>
  <c r="AH24" i="100"/>
  <c r="AP22" i="100"/>
  <c r="AF21" i="100"/>
  <c r="AV19" i="100"/>
  <c r="AL19" i="100"/>
  <c r="AJ18" i="100"/>
  <c r="AK17" i="100"/>
  <c r="AZ15" i="100"/>
  <c r="AJ15" i="100"/>
  <c r="BB14" i="100"/>
  <c r="AZ14" i="100"/>
  <c r="AW14" i="100"/>
  <c r="AU14" i="100"/>
  <c r="AJ14" i="100"/>
  <c r="AJ13" i="100"/>
  <c r="BA12" i="100"/>
  <c r="AT12" i="100"/>
  <c r="AQ12" i="100"/>
  <c r="AM12" i="100"/>
  <c r="AK12" i="100"/>
  <c r="AY11" i="100"/>
  <c r="BB34" i="100" s="1"/>
  <c r="AK11" i="100"/>
  <c r="AK10" i="100"/>
  <c r="AF2" i="100"/>
  <c r="Y37" i="97"/>
  <c r="Y36" i="97"/>
  <c r="AC86" i="97"/>
  <c r="AC87" i="97"/>
  <c r="AC88" i="97"/>
  <c r="AC89" i="97"/>
  <c r="AC90" i="97"/>
  <c r="AC91" i="97"/>
  <c r="AC92" i="97"/>
  <c r="AC93" i="97"/>
  <c r="AC94" i="97"/>
  <c r="AC95" i="97"/>
  <c r="AC96" i="97"/>
  <c r="AC97" i="97"/>
  <c r="AC98" i="97"/>
  <c r="AC99" i="97"/>
  <c r="AC100" i="97"/>
  <c r="AC101" i="97"/>
  <c r="AC102" i="97"/>
  <c r="AC103" i="97"/>
  <c r="AC104" i="97"/>
  <c r="AC105" i="97"/>
  <c r="AC106" i="97"/>
  <c r="AC107" i="97"/>
  <c r="AC108" i="97"/>
  <c r="AC109" i="97"/>
  <c r="AC110" i="97"/>
  <c r="AC111" i="97"/>
  <c r="AC112" i="97"/>
  <c r="AC113" i="97"/>
  <c r="AC114" i="97"/>
  <c r="AC115" i="97"/>
  <c r="AF1" i="97"/>
  <c r="AX171" i="99"/>
  <c r="AX170" i="99"/>
  <c r="AX169" i="99"/>
  <c r="AX168" i="99"/>
  <c r="AX167" i="99"/>
  <c r="AX166" i="99"/>
  <c r="AX165" i="99"/>
  <c r="AX164" i="99"/>
  <c r="AX163" i="99"/>
  <c r="AX162" i="99"/>
  <c r="AX161" i="99"/>
  <c r="AX160" i="99"/>
  <c r="AX159" i="99"/>
  <c r="AX158" i="99"/>
  <c r="AX157" i="99"/>
  <c r="AX156" i="99"/>
  <c r="AX155" i="99"/>
  <c r="AX154" i="99"/>
  <c r="AX153" i="99"/>
  <c r="AX152" i="99"/>
  <c r="AX151" i="99"/>
  <c r="AX150" i="99"/>
  <c r="AX149" i="99"/>
  <c r="AX148" i="99"/>
  <c r="AX147" i="99"/>
  <c r="AX146" i="99"/>
  <c r="AX145" i="99"/>
  <c r="AX144" i="99"/>
  <c r="AX143" i="99"/>
  <c r="AX142" i="99"/>
  <c r="AX141" i="99"/>
  <c r="AX140" i="99"/>
  <c r="AX139" i="99"/>
  <c r="AX138" i="99"/>
  <c r="AX137" i="99"/>
  <c r="AX136" i="99"/>
  <c r="AX135" i="99"/>
  <c r="AX134" i="99"/>
  <c r="AX133" i="99"/>
  <c r="AX132" i="99"/>
  <c r="AX131" i="99"/>
  <c r="AX130" i="99"/>
  <c r="AX129" i="99"/>
  <c r="AX128" i="99"/>
  <c r="AX127" i="99"/>
  <c r="AX126" i="99"/>
  <c r="AX125" i="99"/>
  <c r="AX124" i="99"/>
  <c r="AX123" i="99"/>
  <c r="AX122" i="99"/>
  <c r="AX121" i="99"/>
  <c r="AX120" i="99"/>
  <c r="AX119" i="99"/>
  <c r="AX118" i="99"/>
  <c r="AX117" i="99"/>
  <c r="AX116" i="99"/>
  <c r="AX115" i="99"/>
  <c r="AC115" i="99"/>
  <c r="AX114" i="99"/>
  <c r="AC114" i="99"/>
  <c r="AX113" i="99"/>
  <c r="AC113" i="99"/>
  <c r="AX112" i="99"/>
  <c r="AC112" i="99"/>
  <c r="AX111" i="99"/>
  <c r="AC111" i="99"/>
  <c r="C111" i="99"/>
  <c r="AX110" i="99"/>
  <c r="AC110" i="99"/>
  <c r="AX109" i="99"/>
  <c r="AC109" i="99"/>
  <c r="AX108" i="99"/>
  <c r="AC108" i="99"/>
  <c r="AX107" i="99"/>
  <c r="AC107" i="99"/>
  <c r="AX106" i="99"/>
  <c r="AC106" i="99"/>
  <c r="AX105" i="99"/>
  <c r="AC105" i="99"/>
  <c r="AX104" i="99"/>
  <c r="AC104" i="99"/>
  <c r="AX103" i="99"/>
  <c r="AC103" i="99"/>
  <c r="AX102" i="99"/>
  <c r="AC102" i="99"/>
  <c r="AX101" i="99"/>
  <c r="AC101" i="99"/>
  <c r="AX100" i="99"/>
  <c r="AC100" i="99"/>
  <c r="B100" i="99"/>
  <c r="AX99" i="99"/>
  <c r="AC99" i="99"/>
  <c r="AX98" i="99"/>
  <c r="AC98" i="99"/>
  <c r="AX97" i="99"/>
  <c r="AC97" i="99"/>
  <c r="AX96" i="99"/>
  <c r="AC96" i="99"/>
  <c r="AX95" i="99"/>
  <c r="AC95" i="99"/>
  <c r="AX94" i="99"/>
  <c r="AC94" i="99"/>
  <c r="AX93" i="99"/>
  <c r="AC93" i="99"/>
  <c r="AX92" i="99"/>
  <c r="AC92" i="99"/>
  <c r="AX91" i="99"/>
  <c r="AC91" i="99"/>
  <c r="AX90" i="99"/>
  <c r="AC90" i="99"/>
  <c r="AX89" i="99"/>
  <c r="AC89" i="99"/>
  <c r="AX88" i="99"/>
  <c r="AC88" i="99"/>
  <c r="AX87" i="99"/>
  <c r="AC87" i="99"/>
  <c r="AX86" i="99"/>
  <c r="AC86" i="99"/>
  <c r="AX85" i="99"/>
  <c r="AC85" i="99"/>
  <c r="AX84" i="99"/>
  <c r="AC84" i="99"/>
  <c r="AX83" i="99"/>
  <c r="AC83" i="99"/>
  <c r="AX82" i="99"/>
  <c r="AC82" i="99"/>
  <c r="AX81" i="99"/>
  <c r="AC81" i="99"/>
  <c r="AX80" i="99"/>
  <c r="AC80" i="99"/>
  <c r="AX79" i="99"/>
  <c r="AC79" i="99"/>
  <c r="AX78" i="99"/>
  <c r="AC78" i="99"/>
  <c r="AX77" i="99"/>
  <c r="AC77" i="99"/>
  <c r="AX76" i="99"/>
  <c r="AC76" i="99"/>
  <c r="AX75" i="99"/>
  <c r="AC75" i="99"/>
  <c r="AX74" i="99"/>
  <c r="AC74" i="99"/>
  <c r="AX73" i="99"/>
  <c r="AC73" i="99"/>
  <c r="AX72" i="99"/>
  <c r="AC72" i="99"/>
  <c r="AX71" i="99"/>
  <c r="AC71" i="99"/>
  <c r="AX70" i="99"/>
  <c r="AC70" i="99"/>
  <c r="AX69" i="99"/>
  <c r="AC69" i="99"/>
  <c r="AX68" i="99"/>
  <c r="AC68" i="99"/>
  <c r="AX67" i="99"/>
  <c r="AI67" i="99"/>
  <c r="AI68" i="99" s="1"/>
  <c r="AI69" i="99" s="1"/>
  <c r="AI70" i="99" s="1"/>
  <c r="AI71" i="99" s="1"/>
  <c r="AI72" i="99" s="1"/>
  <c r="AI73" i="99" s="1"/>
  <c r="AI74" i="99" s="1"/>
  <c r="AI75" i="99" s="1"/>
  <c r="AI76" i="99" s="1"/>
  <c r="AI77" i="99" s="1"/>
  <c r="AI78" i="99" s="1"/>
  <c r="AI79" i="99" s="1"/>
  <c r="AI80" i="99" s="1"/>
  <c r="AI81" i="99" s="1"/>
  <c r="AI82" i="99" s="1"/>
  <c r="AI83" i="99" s="1"/>
  <c r="AI84" i="99" s="1"/>
  <c r="AI85" i="99" s="1"/>
  <c r="AI86" i="99" s="1"/>
  <c r="AI87" i="99" s="1"/>
  <c r="AI88" i="99" s="1"/>
  <c r="AI89" i="99" s="1"/>
  <c r="AI90" i="99" s="1"/>
  <c r="AI91" i="99" s="1"/>
  <c r="AI92" i="99" s="1"/>
  <c r="AI93" i="99" s="1"/>
  <c r="AI94" i="99" s="1"/>
  <c r="AI95" i="99" s="1"/>
  <c r="AI96" i="99" s="1"/>
  <c r="AI97" i="99" s="1"/>
  <c r="AI98" i="99" s="1"/>
  <c r="AI99" i="99" s="1"/>
  <c r="AI100" i="99" s="1"/>
  <c r="AI101" i="99" s="1"/>
  <c r="AI102" i="99" s="1"/>
  <c r="AI103" i="99" s="1"/>
  <c r="AI104" i="99" s="1"/>
  <c r="AI105" i="99" s="1"/>
  <c r="AI106" i="99" s="1"/>
  <c r="AI107" i="99" s="1"/>
  <c r="AI108" i="99" s="1"/>
  <c r="AI109" i="99" s="1"/>
  <c r="AI110" i="99" s="1"/>
  <c r="AI111" i="99" s="1"/>
  <c r="AI112" i="99" s="1"/>
  <c r="AI113" i="99" s="1"/>
  <c r="AI114" i="99" s="1"/>
  <c r="AI115" i="99" s="1"/>
  <c r="AI116" i="99" s="1"/>
  <c r="AI117" i="99" s="1"/>
  <c r="AI118" i="99" s="1"/>
  <c r="AI119" i="99" s="1"/>
  <c r="AI120" i="99" s="1"/>
  <c r="AI121" i="99" s="1"/>
  <c r="AI122" i="99" s="1"/>
  <c r="AI123" i="99" s="1"/>
  <c r="AI124" i="99" s="1"/>
  <c r="AI125" i="99" s="1"/>
  <c r="AI126" i="99" s="1"/>
  <c r="AI127" i="99" s="1"/>
  <c r="AI128" i="99" s="1"/>
  <c r="AI129" i="99" s="1"/>
  <c r="AI130" i="99" s="1"/>
  <c r="AI131" i="99" s="1"/>
  <c r="AI132" i="99" s="1"/>
  <c r="AI133" i="99" s="1"/>
  <c r="AI134" i="99" s="1"/>
  <c r="AI135" i="99" s="1"/>
  <c r="AI136" i="99" s="1"/>
  <c r="AI137" i="99" s="1"/>
  <c r="AI138" i="99" s="1"/>
  <c r="AI139" i="99" s="1"/>
  <c r="AI140" i="99" s="1"/>
  <c r="AI141" i="99" s="1"/>
  <c r="AI142" i="99" s="1"/>
  <c r="AI143" i="99" s="1"/>
  <c r="AC67" i="99"/>
  <c r="AX66" i="99"/>
  <c r="AC66" i="99"/>
  <c r="G62" i="99"/>
  <c r="CW61" i="99"/>
  <c r="CV61" i="99"/>
  <c r="CP61" i="99"/>
  <c r="CQ61" i="99" s="1"/>
  <c r="CR61" i="99" s="1"/>
  <c r="CN61" i="99"/>
  <c r="CM61" i="99"/>
  <c r="CL61" i="99"/>
  <c r="CK61" i="99"/>
  <c r="CJ61" i="99"/>
  <c r="CI61" i="99"/>
  <c r="CG61" i="99"/>
  <c r="CF61" i="99"/>
  <c r="CE61" i="99"/>
  <c r="CD61" i="99"/>
  <c r="CB61" i="99"/>
  <c r="CA61" i="99"/>
  <c r="BV61" i="99"/>
  <c r="BK61" i="99"/>
  <c r="BJ61" i="99"/>
  <c r="BI61" i="99"/>
  <c r="BG61" i="99"/>
  <c r="BF61" i="99"/>
  <c r="BE61" i="99"/>
  <c r="BX61" i="99" s="1"/>
  <c r="BD61" i="99"/>
  <c r="BW61" i="99" s="1"/>
  <c r="BC61" i="99"/>
  <c r="BU61" i="99" s="1"/>
  <c r="BB61" i="99"/>
  <c r="BT61" i="99" s="1"/>
  <c r="BA61" i="99"/>
  <c r="BS61" i="99" s="1"/>
  <c r="AZ61" i="99"/>
  <c r="BR61" i="99" s="1"/>
  <c r="AY61" i="99"/>
  <c r="AX61" i="99" s="1"/>
  <c r="BO61" i="99" s="1"/>
  <c r="AW61" i="99"/>
  <c r="BN61" i="99" s="1"/>
  <c r="AU61" i="99"/>
  <c r="AT61" i="99"/>
  <c r="AR61" i="99"/>
  <c r="AQ61" i="99"/>
  <c r="AP61" i="99"/>
  <c r="AN61" i="99"/>
  <c r="AM61" i="99"/>
  <c r="AM62" i="99" s="1"/>
  <c r="AI61" i="99"/>
  <c r="AH61" i="99"/>
  <c r="V61" i="99"/>
  <c r="U61" i="99"/>
  <c r="T61" i="99"/>
  <c r="S61" i="99"/>
  <c r="R61" i="99"/>
  <c r="Q61" i="99"/>
  <c r="O61" i="99"/>
  <c r="N61" i="99"/>
  <c r="J61" i="99"/>
  <c r="G61" i="99"/>
  <c r="F61" i="99"/>
  <c r="E61" i="99"/>
  <c r="Y39" i="99"/>
  <c r="Y38" i="99"/>
  <c r="Y37" i="99"/>
  <c r="Y36" i="99"/>
  <c r="W34" i="99"/>
  <c r="CC61" i="99" s="1"/>
  <c r="T30" i="99"/>
  <c r="AV30" i="99" s="1"/>
  <c r="R30" i="99"/>
  <c r="AT30" i="99" s="1"/>
  <c r="M30" i="99"/>
  <c r="AN30" i="99" s="1"/>
  <c r="F30" i="99"/>
  <c r="AH30" i="99" s="1"/>
  <c r="D30" i="99"/>
  <c r="AF30" i="99" s="1"/>
  <c r="AV27" i="99"/>
  <c r="AP27" i="99"/>
  <c r="AH27" i="99"/>
  <c r="AV25" i="99"/>
  <c r="AP25" i="99"/>
  <c r="AH25" i="99"/>
  <c r="AP23" i="99"/>
  <c r="AF22" i="99"/>
  <c r="AV20" i="99"/>
  <c r="AL20" i="99"/>
  <c r="AJ19" i="99"/>
  <c r="AK18" i="99"/>
  <c r="AZ16" i="99"/>
  <c r="AJ16" i="99"/>
  <c r="BB15" i="99"/>
  <c r="AZ15" i="99"/>
  <c r="AW15" i="99"/>
  <c r="AU15" i="99"/>
  <c r="AJ15" i="99"/>
  <c r="AJ14" i="99"/>
  <c r="BA13" i="99"/>
  <c r="AT13" i="99"/>
  <c r="AQ13" i="99"/>
  <c r="AM13" i="99"/>
  <c r="AK13" i="99"/>
  <c r="AY12" i="99"/>
  <c r="BB35" i="99" s="1"/>
  <c r="AK12" i="99"/>
  <c r="AK11" i="99"/>
  <c r="AF3" i="99"/>
  <c r="K63" i="100" l="1"/>
  <c r="CU63" i="100"/>
  <c r="CU61" i="99"/>
  <c r="BH63" i="100"/>
  <c r="BL63" i="100" s="1"/>
  <c r="AX63" i="100"/>
  <c r="BO63" i="100" s="1"/>
  <c r="B63" i="100"/>
  <c r="AI7" i="100" s="1"/>
  <c r="AF63" i="100"/>
  <c r="CS63" i="100" s="1"/>
  <c r="CS64" i="100" s="1"/>
  <c r="AO63" i="100"/>
  <c r="M63" i="100" s="1"/>
  <c r="AF64" i="100"/>
  <c r="BZ63" i="100"/>
  <c r="W39" i="100"/>
  <c r="CH63" i="100" s="1"/>
  <c r="CX63" i="100"/>
  <c r="AN29" i="100"/>
  <c r="W63" i="100"/>
  <c r="BP63" i="100"/>
  <c r="BP64" i="100" s="1"/>
  <c r="B61" i="99"/>
  <c r="B62" i="99" s="1"/>
  <c r="AI8" i="99"/>
  <c r="K61" i="99"/>
  <c r="AF61" i="99"/>
  <c r="CS61" i="99" s="1"/>
  <c r="CS62" i="99" s="1"/>
  <c r="CX61" i="99"/>
  <c r="BH61" i="99"/>
  <c r="BL61" i="99"/>
  <c r="W61" i="99"/>
  <c r="BQ61" i="99"/>
  <c r="BP61" i="99" s="1"/>
  <c r="BP62" i="99" s="1"/>
  <c r="W33" i="99"/>
  <c r="AO61" i="99"/>
  <c r="AX172" i="97"/>
  <c r="AX171" i="97"/>
  <c r="AX170" i="97"/>
  <c r="AX169" i="97"/>
  <c r="AX168" i="97"/>
  <c r="AX167" i="97"/>
  <c r="AX166" i="97"/>
  <c r="AX165" i="97"/>
  <c r="AX164" i="97"/>
  <c r="AX163" i="97"/>
  <c r="AX162" i="97"/>
  <c r="AX161" i="97"/>
  <c r="AX160" i="97"/>
  <c r="AX159" i="97"/>
  <c r="AX158" i="97"/>
  <c r="AX157" i="97"/>
  <c r="AX156" i="97"/>
  <c r="AX155" i="97"/>
  <c r="AX154" i="97"/>
  <c r="AX153" i="97"/>
  <c r="AX152" i="97"/>
  <c r="AX151" i="97"/>
  <c r="AX150" i="97"/>
  <c r="AX149" i="97"/>
  <c r="AX148" i="97"/>
  <c r="AX147" i="97"/>
  <c r="AX146" i="97"/>
  <c r="AX145" i="97"/>
  <c r="AX144" i="97"/>
  <c r="AX143" i="97"/>
  <c r="AX142" i="97"/>
  <c r="AX141" i="97"/>
  <c r="AX140" i="97"/>
  <c r="AX139" i="97"/>
  <c r="AX138" i="97"/>
  <c r="AX137" i="97"/>
  <c r="AX136" i="97"/>
  <c r="AX135" i="97"/>
  <c r="AX134" i="97"/>
  <c r="AX133" i="97"/>
  <c r="AX132" i="97"/>
  <c r="AX131" i="97"/>
  <c r="AX130" i="97"/>
  <c r="AX129" i="97"/>
  <c r="AX128" i="97"/>
  <c r="AX127" i="97"/>
  <c r="AX126" i="97"/>
  <c r="AX125" i="97"/>
  <c r="AX124" i="97"/>
  <c r="AX123" i="97"/>
  <c r="AX122" i="97"/>
  <c r="AX121" i="97"/>
  <c r="AX120" i="97"/>
  <c r="AX119" i="97"/>
  <c r="AX118" i="97"/>
  <c r="AX117" i="97"/>
  <c r="AX116" i="97"/>
  <c r="AC116" i="97"/>
  <c r="AX115" i="97"/>
  <c r="AX114" i="97"/>
  <c r="AX113" i="97"/>
  <c r="AX112" i="97"/>
  <c r="C112" i="97"/>
  <c r="AX111" i="97"/>
  <c r="AX110" i="97"/>
  <c r="AX109" i="97"/>
  <c r="AX108" i="97"/>
  <c r="AX107" i="97"/>
  <c r="AX106" i="97"/>
  <c r="AX105" i="97"/>
  <c r="AX104" i="97"/>
  <c r="AX103" i="97"/>
  <c r="AX102" i="97"/>
  <c r="AX101" i="97"/>
  <c r="B101" i="97"/>
  <c r="AX100" i="97"/>
  <c r="AX99" i="97"/>
  <c r="AX98" i="97"/>
  <c r="AX97" i="97"/>
  <c r="AX96" i="97"/>
  <c r="AX95" i="97"/>
  <c r="AX94" i="97"/>
  <c r="AX93" i="97"/>
  <c r="AX92" i="97"/>
  <c r="AX91" i="97"/>
  <c r="AX90" i="97"/>
  <c r="AX89" i="97"/>
  <c r="AX88" i="97"/>
  <c r="AX87" i="97"/>
  <c r="AX86" i="97"/>
  <c r="AX85" i="97"/>
  <c r="AC85" i="97"/>
  <c r="AX84" i="97"/>
  <c r="AC84" i="97"/>
  <c r="AX83" i="97"/>
  <c r="AC83" i="97"/>
  <c r="AX82" i="97"/>
  <c r="AC82" i="97"/>
  <c r="AX81" i="97"/>
  <c r="AC81" i="97"/>
  <c r="AX80" i="97"/>
  <c r="AC80" i="97"/>
  <c r="AX79" i="97"/>
  <c r="AC79" i="97"/>
  <c r="AX78" i="97"/>
  <c r="AC78" i="97"/>
  <c r="AX77" i="97"/>
  <c r="AC77" i="97"/>
  <c r="AX76" i="97"/>
  <c r="AC76" i="97"/>
  <c r="AX75" i="97"/>
  <c r="AC75" i="97"/>
  <c r="AX74" i="97"/>
  <c r="AC74" i="97"/>
  <c r="AX73" i="97"/>
  <c r="AC73" i="97"/>
  <c r="AX72" i="97"/>
  <c r="AC72" i="97"/>
  <c r="AX71" i="97"/>
  <c r="AC71" i="97"/>
  <c r="AX70" i="97"/>
  <c r="AC70" i="97"/>
  <c r="AX69" i="97"/>
  <c r="AC69" i="97"/>
  <c r="AX68" i="97"/>
  <c r="AI68" i="97"/>
  <c r="AI69" i="97" s="1"/>
  <c r="AI70" i="97" s="1"/>
  <c r="AI71" i="97" s="1"/>
  <c r="AI72" i="97" s="1"/>
  <c r="AI73" i="97" s="1"/>
  <c r="AI74" i="97" s="1"/>
  <c r="AI75" i="97" s="1"/>
  <c r="AI76" i="97" s="1"/>
  <c r="AI77" i="97" s="1"/>
  <c r="AI78" i="97" s="1"/>
  <c r="AI79" i="97" s="1"/>
  <c r="AI80" i="97" s="1"/>
  <c r="AI81" i="97" s="1"/>
  <c r="AI82" i="97" s="1"/>
  <c r="AI83" i="97" s="1"/>
  <c r="AI84" i="97" s="1"/>
  <c r="AI85" i="97" s="1"/>
  <c r="AI86" i="97" s="1"/>
  <c r="AI87" i="97" s="1"/>
  <c r="AI88" i="97" s="1"/>
  <c r="AI89" i="97" s="1"/>
  <c r="AI90" i="97" s="1"/>
  <c r="AI91" i="97" s="1"/>
  <c r="AI92" i="97" s="1"/>
  <c r="AI93" i="97" s="1"/>
  <c r="AI94" i="97" s="1"/>
  <c r="AI95" i="97" s="1"/>
  <c r="AI96" i="97" s="1"/>
  <c r="AI97" i="97" s="1"/>
  <c r="AI98" i="97" s="1"/>
  <c r="AI99" i="97" s="1"/>
  <c r="AI100" i="97" s="1"/>
  <c r="AI101" i="97" s="1"/>
  <c r="AI102" i="97" s="1"/>
  <c r="AI103" i="97" s="1"/>
  <c r="AI104" i="97" s="1"/>
  <c r="AI105" i="97" s="1"/>
  <c r="AI106" i="97" s="1"/>
  <c r="AI107" i="97" s="1"/>
  <c r="AI108" i="97" s="1"/>
  <c r="AI109" i="97" s="1"/>
  <c r="AI110" i="97" s="1"/>
  <c r="AI111" i="97" s="1"/>
  <c r="AI112" i="97" s="1"/>
  <c r="AI113" i="97" s="1"/>
  <c r="AI114" i="97" s="1"/>
  <c r="AI115" i="97" s="1"/>
  <c r="AI116" i="97" s="1"/>
  <c r="AI117" i="97" s="1"/>
  <c r="AI118" i="97" s="1"/>
  <c r="AI119" i="97" s="1"/>
  <c r="AI120" i="97" s="1"/>
  <c r="AI121" i="97" s="1"/>
  <c r="AI122" i="97" s="1"/>
  <c r="AI123" i="97" s="1"/>
  <c r="AI124" i="97" s="1"/>
  <c r="AI125" i="97" s="1"/>
  <c r="AI126" i="97" s="1"/>
  <c r="AI127" i="97" s="1"/>
  <c r="AI128" i="97" s="1"/>
  <c r="AI129" i="97" s="1"/>
  <c r="AI130" i="97" s="1"/>
  <c r="AI131" i="97" s="1"/>
  <c r="AI132" i="97" s="1"/>
  <c r="AI133" i="97" s="1"/>
  <c r="AI134" i="97" s="1"/>
  <c r="AI135" i="97" s="1"/>
  <c r="AI136" i="97" s="1"/>
  <c r="AI137" i="97" s="1"/>
  <c r="AI138" i="97" s="1"/>
  <c r="AI139" i="97" s="1"/>
  <c r="AI140" i="97" s="1"/>
  <c r="AI141" i="97" s="1"/>
  <c r="AI142" i="97" s="1"/>
  <c r="AI143" i="97" s="1"/>
  <c r="AI144" i="97" s="1"/>
  <c r="AC68" i="97"/>
  <c r="AX67" i="97"/>
  <c r="AC67" i="97"/>
  <c r="G63" i="97"/>
  <c r="G62" i="97" s="1"/>
  <c r="CW62" i="97"/>
  <c r="CV62" i="97"/>
  <c r="CP62" i="97"/>
  <c r="CQ62" i="97" s="1"/>
  <c r="CR62" i="97" s="1"/>
  <c r="CN62" i="97"/>
  <c r="CM62" i="97"/>
  <c r="CL62" i="97"/>
  <c r="CK62" i="97"/>
  <c r="CJ62" i="97"/>
  <c r="CI62" i="97"/>
  <c r="CG62" i="97"/>
  <c r="CF62" i="97"/>
  <c r="CE62" i="97"/>
  <c r="CD62" i="97"/>
  <c r="CB62" i="97"/>
  <c r="CA62" i="97"/>
  <c r="BV62" i="97"/>
  <c r="BK62" i="97"/>
  <c r="BJ62" i="97"/>
  <c r="BI62" i="97"/>
  <c r="BG62" i="97"/>
  <c r="BF62" i="97"/>
  <c r="BE62" i="97"/>
  <c r="BX62" i="97" s="1"/>
  <c r="BD62" i="97"/>
  <c r="BW62" i="97" s="1"/>
  <c r="BC62" i="97"/>
  <c r="BU62" i="97" s="1"/>
  <c r="BB62" i="97"/>
  <c r="BT62" i="97" s="1"/>
  <c r="BA62" i="97"/>
  <c r="BS62" i="97" s="1"/>
  <c r="AZ62" i="97"/>
  <c r="BR62" i="97" s="1"/>
  <c r="AY62" i="97"/>
  <c r="AX62" i="97" s="1"/>
  <c r="BO62" i="97" s="1"/>
  <c r="AW62" i="97"/>
  <c r="BN62" i="97" s="1"/>
  <c r="AU62" i="97"/>
  <c r="AT62" i="97"/>
  <c r="AR62" i="97"/>
  <c r="AQ62" i="97"/>
  <c r="AP62" i="97"/>
  <c r="AN62" i="97"/>
  <c r="AM62" i="97"/>
  <c r="AM63" i="97" s="1"/>
  <c r="AI62" i="97"/>
  <c r="AH62" i="97"/>
  <c r="V62" i="97"/>
  <c r="U62" i="97"/>
  <c r="T62" i="97"/>
  <c r="S62" i="97"/>
  <c r="R62" i="97"/>
  <c r="Q62" i="97"/>
  <c r="O62" i="97"/>
  <c r="N62" i="97"/>
  <c r="J62" i="97"/>
  <c r="F62" i="97"/>
  <c r="E62" i="97"/>
  <c r="W32" i="97"/>
  <c r="CC62" i="97" s="1"/>
  <c r="T28" i="97"/>
  <c r="AV28" i="97" s="1"/>
  <c r="R28" i="97"/>
  <c r="AT28" i="97" s="1"/>
  <c r="M28" i="97"/>
  <c r="AN28" i="97" s="1"/>
  <c r="F28" i="97"/>
  <c r="AH28" i="97" s="1"/>
  <c r="D28" i="97"/>
  <c r="AF28" i="97" s="1"/>
  <c r="AV25" i="97"/>
  <c r="AP25" i="97"/>
  <c r="AH25" i="97"/>
  <c r="AV23" i="97"/>
  <c r="AP23" i="97"/>
  <c r="AH23" i="97"/>
  <c r="AP21" i="97"/>
  <c r="AF20" i="97"/>
  <c r="AV18" i="97"/>
  <c r="AL18" i="97"/>
  <c r="AJ17" i="97"/>
  <c r="AK16" i="97"/>
  <c r="AZ14" i="97"/>
  <c r="AJ14" i="97"/>
  <c r="BB13" i="97"/>
  <c r="AZ13" i="97"/>
  <c r="AW13" i="97"/>
  <c r="AU13" i="97"/>
  <c r="AJ13" i="97"/>
  <c r="AJ12" i="97"/>
  <c r="BA11" i="97"/>
  <c r="AT11" i="97"/>
  <c r="AQ11" i="97"/>
  <c r="AM11" i="97"/>
  <c r="AK11" i="97"/>
  <c r="AY10" i="97"/>
  <c r="BB33" i="97" s="1"/>
  <c r="AK10" i="97"/>
  <c r="AK9" i="97"/>
  <c r="AS63" i="100" l="1"/>
  <c r="B64" i="100"/>
  <c r="CX62" i="97"/>
  <c r="AF62" i="97"/>
  <c r="CS62" i="97" s="1"/>
  <c r="CS63" i="97" s="1"/>
  <c r="B62" i="97"/>
  <c r="B63" i="97" s="1"/>
  <c r="AF62" i="99"/>
  <c r="BH62" i="97"/>
  <c r="BL62" i="97" s="1"/>
  <c r="K62" i="97"/>
  <c r="BQ62" i="97"/>
  <c r="BP62" i="97" s="1"/>
  <c r="BP63" i="97" s="1"/>
  <c r="CU62" i="97"/>
  <c r="W62" i="97"/>
  <c r="BZ61" i="99"/>
  <c r="W40" i="99"/>
  <c r="CH61" i="99" s="1"/>
  <c r="M61" i="99"/>
  <c r="AS61" i="99"/>
  <c r="W31" i="97"/>
  <c r="W38" i="97" s="1"/>
  <c r="AO62" i="97"/>
  <c r="AF63" i="97" l="1"/>
  <c r="AI6" i="97"/>
  <c r="CH62" i="97"/>
  <c r="BZ62" i="97"/>
  <c r="M62" i="97"/>
  <c r="AS62" i="97"/>
</calcChain>
</file>

<file path=xl/sharedStrings.xml><?xml version="1.0" encoding="utf-8"?>
<sst xmlns="http://schemas.openxmlformats.org/spreadsheetml/2006/main" count="4987" uniqueCount="1213">
  <si>
    <t>027_福田鋼機㈱</t>
    <rPh sb="4" eb="6">
      <t>フクダ</t>
    </rPh>
    <rPh sb="6" eb="8">
      <t>コウキ</t>
    </rPh>
    <phoneticPr fontId="15"/>
  </si>
  <si>
    <t>028_㈱三高製作所</t>
    <rPh sb="5" eb="6">
      <t>サン</t>
    </rPh>
    <rPh sb="6" eb="7">
      <t>タカ</t>
    </rPh>
    <rPh sb="7" eb="10">
      <t>セイサクショ</t>
    </rPh>
    <phoneticPr fontId="15"/>
  </si>
  <si>
    <t>032_昭和アルミ建材㈱</t>
    <rPh sb="9" eb="11">
      <t>ケンザイ</t>
    </rPh>
    <phoneticPr fontId="15"/>
  </si>
  <si>
    <t>041_日新産業㈱</t>
    <rPh sb="4" eb="6">
      <t>ニッシン</t>
    </rPh>
    <rPh sb="6" eb="8">
      <t>サンギョウ</t>
    </rPh>
    <phoneticPr fontId="15"/>
  </si>
  <si>
    <t>043_誠広建機㈱</t>
    <rPh sb="4" eb="5">
      <t>マコト</t>
    </rPh>
    <rPh sb="5" eb="6">
      <t>ヒロ</t>
    </rPh>
    <rPh sb="6" eb="8">
      <t>ケンキ</t>
    </rPh>
    <phoneticPr fontId="15"/>
  </si>
  <si>
    <t>044_大成鋼業㈱</t>
    <rPh sb="4" eb="6">
      <t>タイセイ</t>
    </rPh>
    <rPh sb="6" eb="8">
      <t>コウギョウ</t>
    </rPh>
    <phoneticPr fontId="15"/>
  </si>
  <si>
    <t>奈良不二サッシ販売</t>
    <rPh sb="0" eb="2">
      <t>ナラ</t>
    </rPh>
    <rPh sb="7" eb="9">
      <t>ハンバイ</t>
    </rPh>
    <phoneticPr fontId="3"/>
  </si>
  <si>
    <t>006_奈良不二サッシ販売</t>
    <rPh sb="4" eb="6">
      <t>ナラ</t>
    </rPh>
    <rPh sb="11" eb="13">
      <t>ハンバイ</t>
    </rPh>
    <phoneticPr fontId="3"/>
  </si>
  <si>
    <t>006_八紘金属</t>
    <rPh sb="4" eb="6">
      <t>ハッコウ</t>
    </rPh>
    <rPh sb="6" eb="8">
      <t>キンゾク</t>
    </rPh>
    <phoneticPr fontId="3"/>
  </si>
  <si>
    <t>北海道不二サッシ</t>
    <rPh sb="0" eb="3">
      <t>ホッカイドウ</t>
    </rPh>
    <phoneticPr fontId="3"/>
  </si>
  <si>
    <t>006_北海道不二サッシ</t>
    <rPh sb="4" eb="7">
      <t>ホッカイドウ</t>
    </rPh>
    <phoneticPr fontId="3"/>
  </si>
  <si>
    <t>006_不二サッシ東北</t>
    <rPh sb="9" eb="11">
      <t>トウホク</t>
    </rPh>
    <phoneticPr fontId="3"/>
  </si>
  <si>
    <t>006_不二サッシ東海</t>
    <rPh sb="9" eb="11">
      <t>トウカイ</t>
    </rPh>
    <phoneticPr fontId="3"/>
  </si>
  <si>
    <t>006_不二サッシ九州</t>
    <rPh sb="9" eb="11">
      <t>キュウシュウ</t>
    </rPh>
    <phoneticPr fontId="3"/>
  </si>
  <si>
    <t>日海不二サッシ</t>
    <rPh sb="0" eb="1">
      <t>ヒ</t>
    </rPh>
    <rPh sb="1" eb="2">
      <t>ウミ</t>
    </rPh>
    <rPh sb="2" eb="4">
      <t>フジ</t>
    </rPh>
    <phoneticPr fontId="3"/>
  </si>
  <si>
    <t>006_日海不二サッシ</t>
    <rPh sb="4" eb="5">
      <t>ヒ</t>
    </rPh>
    <rPh sb="5" eb="6">
      <t>ウミ</t>
    </rPh>
    <rPh sb="6" eb="8">
      <t>フジ</t>
    </rPh>
    <phoneticPr fontId="3"/>
  </si>
  <si>
    <t>006_たなべ物産</t>
    <rPh sb="7" eb="9">
      <t>ブッサン</t>
    </rPh>
    <phoneticPr fontId="3"/>
  </si>
  <si>
    <t>006_愛岐サッシ工業</t>
    <rPh sb="4" eb="5">
      <t>アイ</t>
    </rPh>
    <rPh sb="5" eb="6">
      <t>チマタ</t>
    </rPh>
    <rPh sb="9" eb="11">
      <t>コウギョウ</t>
    </rPh>
    <phoneticPr fontId="3"/>
  </si>
  <si>
    <t>大阪不二サッシ</t>
    <rPh sb="0" eb="2">
      <t>オオサカ</t>
    </rPh>
    <phoneticPr fontId="3"/>
  </si>
  <si>
    <t>006_大阪不二サッシ</t>
    <rPh sb="4" eb="6">
      <t>オオサカ</t>
    </rPh>
    <phoneticPr fontId="3"/>
  </si>
  <si>
    <t>006_今井金商</t>
    <rPh sb="4" eb="6">
      <t>イマイ</t>
    </rPh>
    <rPh sb="6" eb="7">
      <t>キン</t>
    </rPh>
    <rPh sb="7" eb="8">
      <t>ショウ</t>
    </rPh>
    <phoneticPr fontId="3"/>
  </si>
  <si>
    <t>沖縄不二サッシ</t>
    <rPh sb="0" eb="2">
      <t>オキナワ</t>
    </rPh>
    <phoneticPr fontId="3"/>
  </si>
  <si>
    <t>006_沖縄不二サッシ</t>
    <rPh sb="4" eb="6">
      <t>オキナワ</t>
    </rPh>
    <phoneticPr fontId="3"/>
  </si>
  <si>
    <t>006_北誠産業</t>
    <rPh sb="4" eb="5">
      <t>キタ</t>
    </rPh>
    <rPh sb="5" eb="6">
      <t>マコト</t>
    </rPh>
    <rPh sb="6" eb="8">
      <t>サンギョウ</t>
    </rPh>
    <phoneticPr fontId="3"/>
  </si>
  <si>
    <t>007_ＹＫＫ ＡＰ沖縄</t>
    <rPh sb="10" eb="12">
      <t>オキナワ</t>
    </rPh>
    <phoneticPr fontId="15"/>
  </si>
  <si>
    <t>更新・永年</t>
    <rPh sb="0" eb="2">
      <t>コウシン</t>
    </rPh>
    <rPh sb="3" eb="5">
      <t>エイネン</t>
    </rPh>
    <phoneticPr fontId="3"/>
  </si>
  <si>
    <t>更新・永年</t>
    <rPh sb="0" eb="2">
      <t>コウシン</t>
    </rPh>
    <rPh sb="3" eb="5">
      <t>エイネン</t>
    </rPh>
    <phoneticPr fontId="2"/>
  </si>
  <si>
    <t>(更新)</t>
    <rPh sb="1" eb="3">
      <t>コウシン</t>
    </rPh>
    <phoneticPr fontId="2"/>
  </si>
  <si>
    <t>(永年)</t>
    <rPh sb="1" eb="3">
      <t>エイネン</t>
    </rPh>
    <phoneticPr fontId="2"/>
  </si>
  <si>
    <t>今回受験科目数</t>
    <rPh sb="6" eb="7">
      <t>スウ</t>
    </rPh>
    <phoneticPr fontId="2"/>
  </si>
  <si>
    <t>010_文化パネル工業</t>
    <rPh sb="9" eb="11">
      <t>コウギョウ</t>
    </rPh>
    <phoneticPr fontId="15"/>
  </si>
  <si>
    <t>010_ティアール建材</t>
    <rPh sb="9" eb="11">
      <t>ケンザイ</t>
    </rPh>
    <phoneticPr fontId="15"/>
  </si>
  <si>
    <t>申請　A3</t>
    <rPh sb="0" eb="2">
      <t>シンセイ</t>
    </rPh>
    <phoneticPr fontId="3"/>
  </si>
  <si>
    <t>申請　A1</t>
    <phoneticPr fontId="3"/>
  </si>
  <si>
    <t>申請　S3</t>
    <phoneticPr fontId="3"/>
  </si>
  <si>
    <t>申請　S1</t>
    <phoneticPr fontId="3"/>
  </si>
  <si>
    <t>上段：試験時間・下段・受験科目</t>
    <rPh sb="0" eb="2">
      <t>ジョウダン</t>
    </rPh>
    <rPh sb="3" eb="5">
      <t>シケン</t>
    </rPh>
    <rPh sb="5" eb="7">
      <t>ジカン</t>
    </rPh>
    <rPh sb="8" eb="10">
      <t>ゲダン</t>
    </rPh>
    <rPh sb="11" eb="13">
      <t>ジュケン</t>
    </rPh>
    <rPh sb="13" eb="15">
      <t>カモク</t>
    </rPh>
    <phoneticPr fontId="2"/>
  </si>
  <si>
    <t>三井住友・東京中央支店（普）</t>
    <rPh sb="0" eb="2">
      <t>ミツイ</t>
    </rPh>
    <rPh sb="2" eb="4">
      <t>スミトモ</t>
    </rPh>
    <phoneticPr fontId="2"/>
  </si>
  <si>
    <t>西暦</t>
    <rPh sb="0" eb="2">
      <t>セイレキ</t>
    </rPh>
    <phoneticPr fontId="2"/>
  </si>
  <si>
    <t>午後</t>
    <rPh sb="0" eb="2">
      <t>ゴゴ</t>
    </rPh>
    <phoneticPr fontId="2"/>
  </si>
  <si>
    <t>全日</t>
    <rPh sb="0" eb="1">
      <t>ゼン</t>
    </rPh>
    <rPh sb="1" eb="2">
      <t>ジツ</t>
    </rPh>
    <phoneticPr fontId="2"/>
  </si>
  <si>
    <t>費用集計</t>
    <rPh sb="0" eb="2">
      <t>ヒヨウ</t>
    </rPh>
    <rPh sb="2" eb="4">
      <t>シュウケイ</t>
    </rPh>
    <phoneticPr fontId="2"/>
  </si>
  <si>
    <t>既取得資格</t>
    <rPh sb="0" eb="1">
      <t>キ</t>
    </rPh>
    <rPh sb="1" eb="3">
      <t>シュトク</t>
    </rPh>
    <rPh sb="3" eb="5">
      <t>シカク</t>
    </rPh>
    <phoneticPr fontId="2"/>
  </si>
  <si>
    <t>今回取得希望資格</t>
    <rPh sb="2" eb="4">
      <t>シュトク</t>
    </rPh>
    <rPh sb="4" eb="6">
      <t>キボウ</t>
    </rPh>
    <phoneticPr fontId="2"/>
  </si>
  <si>
    <t>【個人情報保護方針】</t>
    <rPh sb="1" eb="3">
      <t>コジン</t>
    </rPh>
    <rPh sb="3" eb="5">
      <t>ジョウホウ</t>
    </rPh>
    <rPh sb="5" eb="7">
      <t>ホゴ</t>
    </rPh>
    <rPh sb="7" eb="9">
      <t>ホウシン</t>
    </rPh>
    <phoneticPr fontId="2"/>
  </si>
  <si>
    <t>1.当協会は申請者からお預かりした個人情報を保護するため、個人情報に関する法令及びその他規範を遵守します。</t>
    <rPh sb="2" eb="5">
      <t>トウキョウカイ</t>
    </rPh>
    <rPh sb="6" eb="9">
      <t>シンセイシャ</t>
    </rPh>
    <rPh sb="12" eb="13">
      <t>アズ</t>
    </rPh>
    <rPh sb="17" eb="19">
      <t>コジン</t>
    </rPh>
    <rPh sb="19" eb="21">
      <t>ジョウホウ</t>
    </rPh>
    <rPh sb="22" eb="24">
      <t>ホゴ</t>
    </rPh>
    <rPh sb="29" eb="31">
      <t>コジン</t>
    </rPh>
    <rPh sb="31" eb="33">
      <t>ジョウホウ</t>
    </rPh>
    <rPh sb="34" eb="35">
      <t>カン</t>
    </rPh>
    <rPh sb="37" eb="39">
      <t>ホウレイ</t>
    </rPh>
    <rPh sb="39" eb="40">
      <t>オヨ</t>
    </rPh>
    <rPh sb="43" eb="44">
      <t>タ</t>
    </rPh>
    <rPh sb="44" eb="46">
      <t>キハン</t>
    </rPh>
    <rPh sb="47" eb="49">
      <t>ジュンシュ</t>
    </rPh>
    <phoneticPr fontId="2"/>
  </si>
  <si>
    <t>2.お申込時、当協会が取得した申請者の個人情報は、当協会と申請者の連絡及び当協会が申請者にサービスを提供する手段としてのみ使用します。</t>
    <rPh sb="3" eb="5">
      <t>モウシコミ</t>
    </rPh>
    <rPh sb="5" eb="6">
      <t>ジ</t>
    </rPh>
    <rPh sb="7" eb="10">
      <t>トウキョウカイ</t>
    </rPh>
    <rPh sb="11" eb="13">
      <t>シュトク</t>
    </rPh>
    <rPh sb="15" eb="18">
      <t>シンセイシャ</t>
    </rPh>
    <rPh sb="19" eb="21">
      <t>コジン</t>
    </rPh>
    <rPh sb="21" eb="23">
      <t>ジョウホウ</t>
    </rPh>
    <rPh sb="25" eb="28">
      <t>トウキョウカイ</t>
    </rPh>
    <rPh sb="29" eb="32">
      <t>シンセイシャ</t>
    </rPh>
    <rPh sb="33" eb="35">
      <t>レンラク</t>
    </rPh>
    <rPh sb="35" eb="36">
      <t>オヨ</t>
    </rPh>
    <rPh sb="37" eb="40">
      <t>トウキョウカイ</t>
    </rPh>
    <rPh sb="41" eb="44">
      <t>シンセイシャ</t>
    </rPh>
    <rPh sb="50" eb="52">
      <t>テイキョウ</t>
    </rPh>
    <rPh sb="54" eb="56">
      <t>シュダン</t>
    </rPh>
    <rPh sb="61" eb="63">
      <t>シヨウ</t>
    </rPh>
    <phoneticPr fontId="2"/>
  </si>
  <si>
    <t>4.当協会が保有した個人情報は、申請者ご本人のご意向に従い開示、訂正、抹消を行うことができるものとします。</t>
    <rPh sb="2" eb="5">
      <t>トウキョウカイ</t>
    </rPh>
    <rPh sb="6" eb="8">
      <t>ホユウ</t>
    </rPh>
    <rPh sb="10" eb="12">
      <t>コジン</t>
    </rPh>
    <rPh sb="12" eb="14">
      <t>ジョウホウ</t>
    </rPh>
    <rPh sb="16" eb="19">
      <t>シンセイシャ</t>
    </rPh>
    <rPh sb="20" eb="22">
      <t>ホンニン</t>
    </rPh>
    <rPh sb="24" eb="26">
      <t>イコウ</t>
    </rPh>
    <rPh sb="27" eb="28">
      <t>シタガ</t>
    </rPh>
    <rPh sb="29" eb="31">
      <t>カイジ</t>
    </rPh>
    <rPh sb="32" eb="34">
      <t>テイセイ</t>
    </rPh>
    <rPh sb="35" eb="37">
      <t>マッショウ</t>
    </rPh>
    <rPh sb="38" eb="39">
      <t>オコナ</t>
    </rPh>
    <phoneticPr fontId="2"/>
  </si>
  <si>
    <t>講習・受験情報</t>
    <rPh sb="0" eb="2">
      <t>コウシュウ</t>
    </rPh>
    <rPh sb="3" eb="5">
      <t>ジュケン</t>
    </rPh>
    <rPh sb="5" eb="7">
      <t>ジョウホウ</t>
    </rPh>
    <phoneticPr fontId="3"/>
  </si>
  <si>
    <t>会社コード番号</t>
    <rPh sb="5" eb="7">
      <t>バンゴウ</t>
    </rPh>
    <phoneticPr fontId="3"/>
  </si>
  <si>
    <t>会社別連番</t>
    <rPh sb="0" eb="2">
      <t>カイシャ</t>
    </rPh>
    <rPh sb="2" eb="3">
      <t>ベツ</t>
    </rPh>
    <rPh sb="3" eb="5">
      <t>レンバン</t>
    </rPh>
    <phoneticPr fontId="3"/>
  </si>
  <si>
    <t>取得希望資格：ST◆級</t>
    <rPh sb="10" eb="11">
      <t>キュウ</t>
    </rPh>
    <phoneticPr fontId="3"/>
  </si>
  <si>
    <t>認定試験合格：第◎回　</t>
    <rPh sb="0" eb="2">
      <t>ニンテイ</t>
    </rPh>
    <rPh sb="2" eb="4">
      <t>シケン</t>
    </rPh>
    <rPh sb="4" eb="6">
      <t>ゴウカク</t>
    </rPh>
    <phoneticPr fontId="3"/>
  </si>
  <si>
    <t>取得最上資格：AL級</t>
    <rPh sb="2" eb="4">
      <t>サイジョウ</t>
    </rPh>
    <rPh sb="9" eb="10">
      <t>キュウ</t>
    </rPh>
    <phoneticPr fontId="3"/>
  </si>
  <si>
    <t>取得最上資格：ST級</t>
    <rPh sb="2" eb="4">
      <t>サイジョウ</t>
    </rPh>
    <rPh sb="9" eb="10">
      <t>キュウ</t>
    </rPh>
    <phoneticPr fontId="3"/>
  </si>
  <si>
    <t>現在年齢</t>
    <rPh sb="0" eb="2">
      <t>ゲンザイ</t>
    </rPh>
    <rPh sb="2" eb="4">
      <t>ネンレイ</t>
    </rPh>
    <phoneticPr fontId="3"/>
  </si>
  <si>
    <t>男女：ＭＷ</t>
    <rPh sb="0" eb="2">
      <t>ダンジョ</t>
    </rPh>
    <phoneticPr fontId="3"/>
  </si>
  <si>
    <t>所属会社　ふりがな</t>
    <rPh sb="0" eb="2">
      <t>ショゾク</t>
    </rPh>
    <rPh sb="2" eb="4">
      <t>カイシャ</t>
    </rPh>
    <phoneticPr fontId="3"/>
  </si>
  <si>
    <t>所在地　郵便番号</t>
    <rPh sb="0" eb="3">
      <t>ショザイチ</t>
    </rPh>
    <phoneticPr fontId="2"/>
  </si>
  <si>
    <t>所在地　都道府県番号</t>
    <rPh sb="0" eb="3">
      <t>ショザイチ</t>
    </rPh>
    <rPh sb="4" eb="6">
      <t>トドウ</t>
    </rPh>
    <rPh sb="6" eb="7">
      <t>フ</t>
    </rPh>
    <rPh sb="7" eb="8">
      <t>ケン</t>
    </rPh>
    <rPh sb="8" eb="10">
      <t>バンゴウ</t>
    </rPh>
    <phoneticPr fontId="3"/>
  </si>
  <si>
    <t>所在地　都道府県</t>
    <rPh sb="4" eb="8">
      <t>トドウフケン</t>
    </rPh>
    <phoneticPr fontId="3"/>
  </si>
  <si>
    <t>所在地　市区町村</t>
    <rPh sb="4" eb="6">
      <t>シク</t>
    </rPh>
    <rPh sb="6" eb="8">
      <t>チョウソン</t>
    </rPh>
    <phoneticPr fontId="3"/>
  </si>
  <si>
    <t>所在地　建物名</t>
    <rPh sb="4" eb="6">
      <t>タテモノ</t>
    </rPh>
    <rPh sb="6" eb="7">
      <t>メイ</t>
    </rPh>
    <phoneticPr fontId="3"/>
  </si>
  <si>
    <t>所在地　電話</t>
    <rPh sb="0" eb="3">
      <t>ショザイチ</t>
    </rPh>
    <rPh sb="4" eb="6">
      <t>デンワ</t>
    </rPh>
    <phoneticPr fontId="3"/>
  </si>
  <si>
    <t>所在地　Ｆａｘ</t>
    <rPh sb="0" eb="3">
      <t>ショザイチ</t>
    </rPh>
    <phoneticPr fontId="3"/>
  </si>
  <si>
    <t>入社年</t>
    <rPh sb="0" eb="2">
      <t>ニュウシャ</t>
    </rPh>
    <rPh sb="2" eb="3">
      <t>ドシ</t>
    </rPh>
    <phoneticPr fontId="3"/>
  </si>
  <si>
    <t>入社月</t>
    <rPh sb="0" eb="2">
      <t>ニュウシャ</t>
    </rPh>
    <rPh sb="2" eb="3">
      <t>ツキ</t>
    </rPh>
    <phoneticPr fontId="3"/>
  </si>
  <si>
    <t>入社日</t>
    <rPh sb="0" eb="2">
      <t>ニュウシャ</t>
    </rPh>
    <rPh sb="2" eb="3">
      <t>ヒ</t>
    </rPh>
    <phoneticPr fontId="3"/>
  </si>
  <si>
    <t>本人郵便番号</t>
    <rPh sb="0" eb="2">
      <t>ホンニン</t>
    </rPh>
    <phoneticPr fontId="3"/>
  </si>
  <si>
    <t>本人都道府県番号</t>
    <rPh sb="0" eb="2">
      <t>ホンニン</t>
    </rPh>
    <rPh sb="2" eb="4">
      <t>トドウ</t>
    </rPh>
    <rPh sb="4" eb="6">
      <t>フケン</t>
    </rPh>
    <rPh sb="6" eb="8">
      <t>バンゴウ</t>
    </rPh>
    <phoneticPr fontId="3"/>
  </si>
  <si>
    <t>本人現住所都道府県</t>
    <rPh sb="0" eb="2">
      <t>ホンニン</t>
    </rPh>
    <rPh sb="5" eb="9">
      <t>トドウフケン</t>
    </rPh>
    <phoneticPr fontId="3"/>
  </si>
  <si>
    <t>本人現住所　市区町村</t>
    <rPh sb="0" eb="2">
      <t>ホンニン</t>
    </rPh>
    <rPh sb="6" eb="7">
      <t>シ</t>
    </rPh>
    <rPh sb="7" eb="8">
      <t>ク</t>
    </rPh>
    <rPh sb="8" eb="10">
      <t>チョウソン</t>
    </rPh>
    <phoneticPr fontId="3"/>
  </si>
  <si>
    <t>本人現住所　番地</t>
    <rPh sb="0" eb="2">
      <t>ホンニン</t>
    </rPh>
    <rPh sb="6" eb="8">
      <t>バンチ</t>
    </rPh>
    <phoneticPr fontId="3"/>
  </si>
  <si>
    <t>本人現住所建物名</t>
    <rPh sb="0" eb="2">
      <t>ホンニン</t>
    </rPh>
    <rPh sb="5" eb="7">
      <t>タテモノ</t>
    </rPh>
    <rPh sb="7" eb="8">
      <t>メイ</t>
    </rPh>
    <phoneticPr fontId="3"/>
  </si>
  <si>
    <t>本人自宅電話</t>
    <rPh sb="0" eb="2">
      <t>ホンニン</t>
    </rPh>
    <rPh sb="2" eb="4">
      <t>ジタク</t>
    </rPh>
    <rPh sb="4" eb="6">
      <t>デンワ</t>
    </rPh>
    <phoneticPr fontId="3"/>
  </si>
  <si>
    <t>本人携帯№</t>
    <rPh sb="0" eb="2">
      <t>ホンニン</t>
    </rPh>
    <rPh sb="2" eb="4">
      <t>ケイタイ</t>
    </rPh>
    <phoneticPr fontId="3"/>
  </si>
  <si>
    <t>本人自宅Ｆａｘ</t>
    <rPh sb="0" eb="2">
      <t>ホンニン</t>
    </rPh>
    <rPh sb="2" eb="4">
      <t>ジタク</t>
    </rPh>
    <phoneticPr fontId="3"/>
  </si>
  <si>
    <t>本人メールアドレス</t>
    <rPh sb="0" eb="2">
      <t>ホンニン</t>
    </rPh>
    <phoneticPr fontId="3"/>
  </si>
  <si>
    <t>現有第◇回　認定試験</t>
    <rPh sb="0" eb="2">
      <t>ゲンユウ</t>
    </rPh>
    <rPh sb="2" eb="3">
      <t>ダイ</t>
    </rPh>
    <rPh sb="4" eb="5">
      <t>カイ</t>
    </rPh>
    <rPh sb="6" eb="8">
      <t>ニンテイ</t>
    </rPh>
    <rPh sb="8" eb="10">
      <t>シケン</t>
    </rPh>
    <phoneticPr fontId="3"/>
  </si>
  <si>
    <t>旧資格認定年</t>
    <rPh sb="0" eb="1">
      <t>キュウ</t>
    </rPh>
    <rPh sb="1" eb="3">
      <t>シカク</t>
    </rPh>
    <rPh sb="3" eb="5">
      <t>ニンテイ</t>
    </rPh>
    <rPh sb="5" eb="6">
      <t>ネン</t>
    </rPh>
    <phoneticPr fontId="3"/>
  </si>
  <si>
    <t>取得時年齢</t>
    <rPh sb="0" eb="2">
      <t>シュトク</t>
    </rPh>
    <rPh sb="2" eb="3">
      <t>ジ</t>
    </rPh>
    <phoneticPr fontId="3"/>
  </si>
  <si>
    <t>取得AL　◇級</t>
    <rPh sb="0" eb="2">
      <t>シュトク</t>
    </rPh>
    <rPh sb="6" eb="7">
      <t>キュウ</t>
    </rPh>
    <phoneticPr fontId="3"/>
  </si>
  <si>
    <t>取得ST　◇級</t>
    <rPh sb="0" eb="2">
      <t>シュトク</t>
    </rPh>
    <rPh sb="6" eb="7">
      <t>キュウ</t>
    </rPh>
    <phoneticPr fontId="3"/>
  </si>
  <si>
    <t>受験科目数</t>
    <rPh sb="0" eb="2">
      <t>ジュケン</t>
    </rPh>
    <rPh sb="2" eb="4">
      <t>カモク</t>
    </rPh>
    <rPh sb="4" eb="5">
      <t>スウ</t>
    </rPh>
    <phoneticPr fontId="3"/>
  </si>
  <si>
    <t>認定試験費用</t>
    <rPh sb="0" eb="2">
      <t>ニンテイ</t>
    </rPh>
    <rPh sb="2" eb="4">
      <t>シケン</t>
    </rPh>
    <rPh sb="4" eb="6">
      <t>ヒヨウ</t>
    </rPh>
    <phoneticPr fontId="3"/>
  </si>
  <si>
    <t>受講しない</t>
    <rPh sb="0" eb="2">
      <t>ジュコウ</t>
    </rPh>
    <phoneticPr fontId="3"/>
  </si>
  <si>
    <t>事前講習費用</t>
    <rPh sb="0" eb="2">
      <t>ジゼン</t>
    </rPh>
    <rPh sb="2" eb="4">
      <t>コウシュウ</t>
    </rPh>
    <rPh sb="4" eb="6">
      <t>ヒヨウ</t>
    </rPh>
    <phoneticPr fontId="3"/>
  </si>
  <si>
    <t>マニュアル：共通</t>
    <rPh sb="6" eb="8">
      <t>キョウツウ</t>
    </rPh>
    <phoneticPr fontId="3"/>
  </si>
  <si>
    <t>サッシ・ドア関連用語集</t>
    <rPh sb="6" eb="8">
      <t>カンレン</t>
    </rPh>
    <rPh sb="8" eb="10">
      <t>ヨウゴ</t>
    </rPh>
    <rPh sb="10" eb="11">
      <t>シュウ</t>
    </rPh>
    <phoneticPr fontId="3"/>
  </si>
  <si>
    <t>費用合計</t>
    <rPh sb="0" eb="2">
      <t>ヒヨウ</t>
    </rPh>
    <rPh sb="2" eb="4">
      <t>ゴウケイ</t>
    </rPh>
    <phoneticPr fontId="3"/>
  </si>
  <si>
    <t>郵便局名</t>
    <rPh sb="0" eb="3">
      <t>ユウビンキョク</t>
    </rPh>
    <rPh sb="3" eb="4">
      <t>メイ</t>
    </rPh>
    <phoneticPr fontId="3"/>
  </si>
  <si>
    <t>銀行名</t>
    <rPh sb="0" eb="2">
      <t>ギンコウ</t>
    </rPh>
    <rPh sb="2" eb="3">
      <t>メイ</t>
    </rPh>
    <phoneticPr fontId="3"/>
  </si>
  <si>
    <t>推薦会社名（会員会社）</t>
    <rPh sb="0" eb="2">
      <t>スイセン</t>
    </rPh>
    <rPh sb="2" eb="5">
      <t>カイシャメイ</t>
    </rPh>
    <rPh sb="6" eb="8">
      <t>カイイン</t>
    </rPh>
    <rPh sb="8" eb="10">
      <t>カイシャ</t>
    </rPh>
    <phoneticPr fontId="3"/>
  </si>
  <si>
    <t>推薦会社TEL</t>
    <rPh sb="0" eb="2">
      <t>スイセン</t>
    </rPh>
    <rPh sb="2" eb="4">
      <t>ガイシャ</t>
    </rPh>
    <phoneticPr fontId="3"/>
  </si>
  <si>
    <t>推薦会社メールアドレス</t>
    <rPh sb="0" eb="2">
      <t>スイセン</t>
    </rPh>
    <rPh sb="2" eb="4">
      <t>ガイシャ</t>
    </rPh>
    <phoneticPr fontId="3"/>
  </si>
  <si>
    <t>推薦者名</t>
    <rPh sb="0" eb="3">
      <t>スイセンシャ</t>
    </rPh>
    <rPh sb="3" eb="4">
      <t>メイ</t>
    </rPh>
    <phoneticPr fontId="3"/>
  </si>
  <si>
    <t>合格　A1</t>
    <rPh sb="0" eb="2">
      <t>ゴウカク</t>
    </rPh>
    <phoneticPr fontId="3"/>
  </si>
  <si>
    <t>会社Ｅ－Ｍａｉｌ</t>
    <rPh sb="0" eb="2">
      <t>カイシャ</t>
    </rPh>
    <phoneticPr fontId="3"/>
  </si>
  <si>
    <t>備考</t>
    <rPh sb="0" eb="2">
      <t>ビコウ</t>
    </rPh>
    <phoneticPr fontId="3"/>
  </si>
  <si>
    <t>証明者との関係</t>
    <rPh sb="0" eb="2">
      <t>ショウメイ</t>
    </rPh>
    <rPh sb="2" eb="3">
      <t>シャ</t>
    </rPh>
    <rPh sb="5" eb="7">
      <t>カンケイ</t>
    </rPh>
    <phoneticPr fontId="3"/>
  </si>
  <si>
    <t>開催地</t>
    <rPh sb="0" eb="3">
      <t>カイサイチ</t>
    </rPh>
    <phoneticPr fontId="3"/>
  </si>
  <si>
    <t>男女</t>
    <rPh sb="0" eb="2">
      <t>ダンジョ</t>
    </rPh>
    <phoneticPr fontId="3"/>
  </si>
  <si>
    <t>都道府県番号</t>
    <rPh sb="0" eb="4">
      <t>トドウフケン</t>
    </rPh>
    <rPh sb="4" eb="6">
      <t>バンゴウ</t>
    </rPh>
    <phoneticPr fontId="3"/>
  </si>
  <si>
    <t>都道府県</t>
    <rPh sb="0" eb="4">
      <t>トドウフケン</t>
    </rPh>
    <phoneticPr fontId="3"/>
  </si>
  <si>
    <t>経営者と社員</t>
    <rPh sb="0" eb="3">
      <t>ケイエイシャ</t>
    </rPh>
    <rPh sb="4" eb="6">
      <t>シャイン</t>
    </rPh>
    <phoneticPr fontId="3"/>
  </si>
  <si>
    <t>01北海道</t>
  </si>
  <si>
    <t>01北海道</t>
    <rPh sb="2" eb="5">
      <t>ホッカイドウ</t>
    </rPh>
    <phoneticPr fontId="3"/>
  </si>
  <si>
    <t>所属長と部下</t>
    <rPh sb="0" eb="3">
      <t>ショゾクチョウ</t>
    </rPh>
    <rPh sb="4" eb="6">
      <t>ブカ</t>
    </rPh>
    <phoneticPr fontId="3"/>
  </si>
  <si>
    <t>02青森県</t>
  </si>
  <si>
    <t>02東北</t>
    <rPh sb="2" eb="4">
      <t>トウホク</t>
    </rPh>
    <phoneticPr fontId="3"/>
  </si>
  <si>
    <t>事業所代表　本人</t>
    <rPh sb="0" eb="3">
      <t>ジギョウショ</t>
    </rPh>
    <rPh sb="3" eb="5">
      <t>ダイヒョウ</t>
    </rPh>
    <rPh sb="6" eb="8">
      <t>ホンニン</t>
    </rPh>
    <phoneticPr fontId="3"/>
  </si>
  <si>
    <t>03岩手県</t>
  </si>
  <si>
    <t>03北関東</t>
    <rPh sb="2" eb="3">
      <t>キタ</t>
    </rPh>
    <rPh sb="3" eb="5">
      <t>カントウ</t>
    </rPh>
    <phoneticPr fontId="3"/>
  </si>
  <si>
    <t>元請責任者と常雇者</t>
    <rPh sb="0" eb="2">
      <t>モトウケ</t>
    </rPh>
    <rPh sb="2" eb="5">
      <t>セキニンシャ</t>
    </rPh>
    <rPh sb="6" eb="7">
      <t>ジョウ</t>
    </rPh>
    <rPh sb="7" eb="8">
      <t>ヤトイ</t>
    </rPh>
    <rPh sb="8" eb="9">
      <t>シャ</t>
    </rPh>
    <phoneticPr fontId="3"/>
  </si>
  <si>
    <t>04宮城県</t>
  </si>
  <si>
    <t>04南関東</t>
    <rPh sb="2" eb="3">
      <t>ミナミ</t>
    </rPh>
    <rPh sb="3" eb="5">
      <t>カントウ</t>
    </rPh>
    <phoneticPr fontId="3"/>
  </si>
  <si>
    <t>05秋田県</t>
  </si>
  <si>
    <t>05東京</t>
    <rPh sb="2" eb="4">
      <t>トウキョウ</t>
    </rPh>
    <phoneticPr fontId="3"/>
  </si>
  <si>
    <t>06山形県</t>
  </si>
  <si>
    <t>06北信越</t>
    <rPh sb="2" eb="3">
      <t>キタ</t>
    </rPh>
    <rPh sb="3" eb="5">
      <t>シンエツ</t>
    </rPh>
    <phoneticPr fontId="3"/>
  </si>
  <si>
    <t>07福島県</t>
  </si>
  <si>
    <t>07東海</t>
    <rPh sb="2" eb="4">
      <t>トウカイ</t>
    </rPh>
    <phoneticPr fontId="3"/>
  </si>
  <si>
    <t>08茨城県</t>
  </si>
  <si>
    <t>08近畿</t>
    <rPh sb="2" eb="4">
      <t>キンキ</t>
    </rPh>
    <phoneticPr fontId="3"/>
  </si>
  <si>
    <t>09栃木県</t>
  </si>
  <si>
    <t>09中国</t>
    <rPh sb="2" eb="4">
      <t>チュウゴク</t>
    </rPh>
    <phoneticPr fontId="3"/>
  </si>
  <si>
    <t>10群馬県</t>
  </si>
  <si>
    <t>10四国</t>
    <rPh sb="2" eb="4">
      <t>シコク</t>
    </rPh>
    <phoneticPr fontId="3"/>
  </si>
  <si>
    <t>11埼玉県</t>
  </si>
  <si>
    <t>11九州・沖縄</t>
    <rPh sb="2" eb="4">
      <t>キュウシュウ</t>
    </rPh>
    <rPh sb="5" eb="7">
      <t>オキナワ</t>
    </rPh>
    <phoneticPr fontId="3"/>
  </si>
  <si>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</si>
  <si>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</si>
  <si>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</si>
  <si>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</si>
  <si>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</si>
  <si>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</si>
  <si>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</si>
  <si>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</si>
  <si>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</si>
  <si>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</si>
  <si>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</si>
  <si>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</si>
  <si>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</si>
  <si>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</si>
  <si>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</si>
  <si>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</si>
  <si>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</si>
  <si>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</si>
  <si>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</si>
  <si>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</si>
  <si>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</si>
  <si>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</si>
  <si>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</si>
  <si>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</si>
  <si>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</si>
  <si>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</si>
  <si>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</si>
  <si>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</si>
  <si>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</si>
  <si>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</si>
  <si>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</si>
  <si>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</si>
  <si>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</si>
  <si>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</si>
  <si>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</si>
  <si>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</si>
  <si>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年</t>
    <rPh sb="0" eb="1">
      <t>ネン</t>
    </rPh>
    <phoneticPr fontId="2"/>
  </si>
  <si>
    <t>月</t>
    <rPh sb="0" eb="1">
      <t>ツキ</t>
    </rPh>
    <phoneticPr fontId="2"/>
  </si>
  <si>
    <t>生年月日</t>
  </si>
  <si>
    <t>ふりがな</t>
  </si>
  <si>
    <t>所属部署</t>
  </si>
  <si>
    <t>郵便局</t>
  </si>
  <si>
    <t>A2</t>
  </si>
  <si>
    <t>A3</t>
  </si>
  <si>
    <t>S2</t>
  </si>
  <si>
    <t>S3</t>
  </si>
  <si>
    <t>《注意事項》</t>
    <rPh sb="1" eb="3">
      <t>チュウイ</t>
    </rPh>
    <rPh sb="3" eb="5">
      <t>ジコウ</t>
    </rPh>
    <phoneticPr fontId="2"/>
  </si>
  <si>
    <t>受 講 票 ・ 受 験 票</t>
    <rPh sb="0" eb="3">
      <t>ジュコウ</t>
    </rPh>
    <rPh sb="4" eb="5">
      <t>ヒョウ</t>
    </rPh>
    <rPh sb="8" eb="13">
      <t>ジュケンヒョウ</t>
    </rPh>
    <phoneticPr fontId="2"/>
  </si>
  <si>
    <t>項　　　　目</t>
  </si>
  <si>
    <t>金　　額</t>
  </si>
  <si>
    <t>　１．積算資格認定試験受験料</t>
  </si>
  <si>
    <t>級</t>
  </si>
  <si>
    <t>担当職種</t>
  </si>
  <si>
    <t>受 験 申 込 書</t>
    <rPh sb="6" eb="7">
      <t>コミ</t>
    </rPh>
    <phoneticPr fontId="2"/>
  </si>
  <si>
    <t>営業</t>
    <rPh sb="0" eb="2">
      <t>エイギョウ</t>
    </rPh>
    <phoneticPr fontId="2"/>
  </si>
  <si>
    <t>積算</t>
    <rPh sb="0" eb="2">
      <t>セキサン</t>
    </rPh>
    <phoneticPr fontId="2"/>
  </si>
  <si>
    <t>更新年月日
認定+5年後</t>
    <rPh sb="0" eb="2">
      <t>コウシン</t>
    </rPh>
    <rPh sb="2" eb="3">
      <t>ネン</t>
    </rPh>
    <rPh sb="3" eb="4">
      <t>ヅキ</t>
    </rPh>
    <rPh sb="4" eb="5">
      <t>ヒ</t>
    </rPh>
    <rPh sb="6" eb="8">
      <t>ニンテイ</t>
    </rPh>
    <rPh sb="10" eb="11">
      <t>ネン</t>
    </rPh>
    <rPh sb="11" eb="12">
      <t>ゴ</t>
    </rPh>
    <phoneticPr fontId="3"/>
  </si>
  <si>
    <t>永年年月日
更新+5年後</t>
    <rPh sb="0" eb="2">
      <t>エイネン</t>
    </rPh>
    <rPh sb="2" eb="3">
      <t>ネン</t>
    </rPh>
    <rPh sb="3" eb="4">
      <t>ヅキ</t>
    </rPh>
    <rPh sb="4" eb="5">
      <t>ヒ</t>
    </rPh>
    <rPh sb="6" eb="8">
      <t>コウシン</t>
    </rPh>
    <rPh sb="10" eb="11">
      <t>ネン</t>
    </rPh>
    <rPh sb="11" eb="12">
      <t>ゴ</t>
    </rPh>
    <phoneticPr fontId="3"/>
  </si>
  <si>
    <t>60才誕生日</t>
    <rPh sb="2" eb="3">
      <t>サイ</t>
    </rPh>
    <rPh sb="3" eb="6">
      <t>タンジョウビ</t>
    </rPh>
    <phoneticPr fontId="3"/>
  </si>
  <si>
    <t>申請情報（既資格申請状況）</t>
    <rPh sb="0" eb="2">
      <t>シンセイ</t>
    </rPh>
    <rPh sb="2" eb="4">
      <t>ジョウホウ</t>
    </rPh>
    <rPh sb="5" eb="6">
      <t>キ</t>
    </rPh>
    <rPh sb="6" eb="8">
      <t>シカク</t>
    </rPh>
    <rPh sb="8" eb="10">
      <t>シンセイ</t>
    </rPh>
    <rPh sb="10" eb="12">
      <t>ジョウキョウ</t>
    </rPh>
    <phoneticPr fontId="3"/>
  </si>
  <si>
    <t>申請情報（今回受験科目）</t>
    <rPh sb="0" eb="2">
      <t>シンセイ</t>
    </rPh>
    <rPh sb="2" eb="4">
      <t>ジョウホウ</t>
    </rPh>
    <rPh sb="5" eb="7">
      <t>コンカイ</t>
    </rPh>
    <rPh sb="7" eb="9">
      <t>ジュケン</t>
    </rPh>
    <rPh sb="9" eb="11">
      <t>カモク</t>
    </rPh>
    <phoneticPr fontId="3"/>
  </si>
  <si>
    <t>有無</t>
    <rPh sb="0" eb="2">
      <t>ウム</t>
    </rPh>
    <phoneticPr fontId="2"/>
  </si>
  <si>
    <t>有</t>
    <rPh sb="0" eb="1">
      <t>ユウ</t>
    </rPh>
    <phoneticPr fontId="2"/>
  </si>
  <si>
    <t>無</t>
    <rPh sb="0" eb="1">
      <t>ム</t>
    </rPh>
    <phoneticPr fontId="2"/>
  </si>
  <si>
    <t>年</t>
  </si>
  <si>
    <t>月</t>
  </si>
  <si>
    <t>日</t>
  </si>
  <si>
    <t>　入　社　年　月　日</t>
  </si>
  <si>
    <t>100_</t>
  </si>
  <si>
    <t>更新・永年情報</t>
    <rPh sb="0" eb="2">
      <t>コウシン</t>
    </rPh>
    <rPh sb="3" eb="5">
      <t>エイネン</t>
    </rPh>
    <rPh sb="5" eb="7">
      <t>ジョウホウ</t>
    </rPh>
    <phoneticPr fontId="3"/>
  </si>
  <si>
    <t>退社後の個人情報で、手入力で変更可能にしておく！</t>
    <rPh sb="0" eb="2">
      <t>タイシャ</t>
    </rPh>
    <rPh sb="2" eb="3">
      <t>ゴ</t>
    </rPh>
    <rPh sb="4" eb="6">
      <t>コジン</t>
    </rPh>
    <rPh sb="6" eb="8">
      <t>ジョウホウ</t>
    </rPh>
    <rPh sb="10" eb="11">
      <t>テ</t>
    </rPh>
    <rPh sb="11" eb="13">
      <t>ニュウリョク</t>
    </rPh>
    <rPh sb="14" eb="16">
      <t>ヘンコウ</t>
    </rPh>
    <rPh sb="16" eb="18">
      <t>カノウ</t>
    </rPh>
    <phoneticPr fontId="2"/>
  </si>
  <si>
    <t>061_老川工業</t>
    <rPh sb="4" eb="8">
      <t>オイ</t>
    </rPh>
    <phoneticPr fontId="1"/>
  </si>
  <si>
    <t>064_朝日建材工業㈱</t>
    <rPh sb="4" eb="6">
      <t>アサヒ</t>
    </rPh>
    <rPh sb="6" eb="8">
      <t>ケンザイ</t>
    </rPh>
    <rPh sb="8" eb="10">
      <t>コウギョウ</t>
    </rPh>
    <phoneticPr fontId="1"/>
  </si>
  <si>
    <t>070_東京建鉄</t>
    <rPh sb="4" eb="6">
      <t>トウキョウ</t>
    </rPh>
    <rPh sb="6" eb="7">
      <t>ダテ</t>
    </rPh>
    <rPh sb="7" eb="8">
      <t>テツ</t>
    </rPh>
    <phoneticPr fontId="2"/>
  </si>
  <si>
    <t>071_大電鋼機㈱</t>
    <rPh sb="4" eb="6">
      <t>ダイデン</t>
    </rPh>
    <rPh sb="6" eb="8">
      <t>コウキ</t>
    </rPh>
    <phoneticPr fontId="15"/>
  </si>
  <si>
    <t>072_㈱匠</t>
    <rPh sb="5" eb="6">
      <t>タクミ</t>
    </rPh>
    <phoneticPr fontId="1"/>
  </si>
  <si>
    <t>073_㈱宮崎工業</t>
    <rPh sb="5" eb="7">
      <t>ミヤザキ</t>
    </rPh>
    <rPh sb="7" eb="9">
      <t>コウギョウ</t>
    </rPh>
    <phoneticPr fontId="1"/>
  </si>
  <si>
    <t>075_日章工業㈱</t>
    <rPh sb="4" eb="6">
      <t>ニッショウ</t>
    </rPh>
    <rPh sb="6" eb="8">
      <t>コウギョウ</t>
    </rPh>
    <phoneticPr fontId="15"/>
  </si>
  <si>
    <t>077_(有)メタル匠</t>
    <rPh sb="4" eb="7">
      <t>ユウ</t>
    </rPh>
    <rPh sb="10" eb="11">
      <t>タクミ</t>
    </rPh>
    <phoneticPr fontId="1"/>
  </si>
  <si>
    <t>081_大興金属㈱</t>
    <rPh sb="4" eb="6">
      <t>タイコウ</t>
    </rPh>
    <rPh sb="6" eb="8">
      <t>キンゾク</t>
    </rPh>
    <phoneticPr fontId="15"/>
  </si>
  <si>
    <t>084_中部アルミ工業㈱</t>
    <rPh sb="4" eb="6">
      <t>チュウブ</t>
    </rPh>
    <rPh sb="9" eb="11">
      <t>コウギョウ</t>
    </rPh>
    <phoneticPr fontId="15"/>
  </si>
  <si>
    <t>086_㈱北日本ハウジング</t>
    <rPh sb="5" eb="8">
      <t>キタニホン</t>
    </rPh>
    <phoneticPr fontId="1"/>
  </si>
  <si>
    <t>088_カネヤ工業㈱</t>
    <rPh sb="7" eb="9">
      <t>コウギョウ</t>
    </rPh>
    <phoneticPr fontId="1"/>
  </si>
  <si>
    <t>011_沖縄三和シャッター㈱</t>
    <rPh sb="4" eb="6">
      <t>オキナワ</t>
    </rPh>
    <rPh sb="6" eb="8">
      <t>サンワ</t>
    </rPh>
    <phoneticPr fontId="15"/>
  </si>
  <si>
    <t>090_昭和フロント㈱</t>
    <rPh sb="4" eb="6">
      <t>ショウワ</t>
    </rPh>
    <phoneticPr fontId="15"/>
  </si>
  <si>
    <t>093_㈱建鋼社</t>
    <rPh sb="5" eb="6">
      <t>ケン</t>
    </rPh>
    <rPh sb="6" eb="8">
      <t>コウシャ</t>
    </rPh>
    <phoneticPr fontId="15"/>
  </si>
  <si>
    <t>095_幡成サッシ販売㈱</t>
    <rPh sb="4" eb="5">
      <t>ハタ</t>
    </rPh>
    <rPh sb="5" eb="6">
      <t>セイ</t>
    </rPh>
    <rPh sb="9" eb="11">
      <t>ハンバイ</t>
    </rPh>
    <phoneticPr fontId="15"/>
  </si>
  <si>
    <t>096_野原産業㈱</t>
    <rPh sb="4" eb="6">
      <t>ノハラ</t>
    </rPh>
    <rPh sb="6" eb="8">
      <t>サンギョウ</t>
    </rPh>
    <phoneticPr fontId="15"/>
  </si>
  <si>
    <t>100_道南清水サッシ㈱</t>
    <rPh sb="4" eb="6">
      <t>ドウナン</t>
    </rPh>
    <rPh sb="6" eb="8">
      <t>シミズ</t>
    </rPh>
    <phoneticPr fontId="15"/>
  </si>
  <si>
    <t>今回の合格科目：事務局手入力</t>
    <rPh sb="0" eb="2">
      <t>コンカイ</t>
    </rPh>
    <rPh sb="3" eb="5">
      <t>ゴウカク</t>
    </rPh>
    <rPh sb="5" eb="7">
      <t>カモク</t>
    </rPh>
    <rPh sb="8" eb="11">
      <t>ジムキョク</t>
    </rPh>
    <rPh sb="11" eb="12">
      <t>テ</t>
    </rPh>
    <rPh sb="12" eb="14">
      <t>ニュウリョク</t>
    </rPh>
    <phoneticPr fontId="3"/>
  </si>
  <si>
    <t>認定取得資格
アルミ</t>
    <rPh sb="0" eb="2">
      <t>ニンテイ</t>
    </rPh>
    <rPh sb="2" eb="4">
      <t>シュトク</t>
    </rPh>
    <rPh sb="4" eb="6">
      <t>シカク</t>
    </rPh>
    <phoneticPr fontId="2"/>
  </si>
  <si>
    <t>認定取得資格
スチール</t>
    <rPh sb="0" eb="2">
      <t>ニンテイ</t>
    </rPh>
    <rPh sb="2" eb="4">
      <t>シュトク</t>
    </rPh>
    <rPh sb="4" eb="6">
      <t>シカク</t>
    </rPh>
    <phoneticPr fontId="2"/>
  </si>
  <si>
    <t>認定番号
列複合</t>
    <rPh sb="0" eb="2">
      <t>ニンテイ</t>
    </rPh>
    <rPh sb="2" eb="4">
      <t>バンゴウ</t>
    </rPh>
    <rPh sb="5" eb="6">
      <t>レツ</t>
    </rPh>
    <rPh sb="6" eb="8">
      <t>フクゴウ</t>
    </rPh>
    <phoneticPr fontId="3"/>
  </si>
  <si>
    <t>認定取得資格
列複合</t>
    <rPh sb="0" eb="2">
      <t>ニンテイ</t>
    </rPh>
    <rPh sb="2" eb="4">
      <t>シュトク</t>
    </rPh>
    <rPh sb="4" eb="6">
      <t>シカク</t>
    </rPh>
    <rPh sb="7" eb="8">
      <t>レツ</t>
    </rPh>
    <rPh sb="8" eb="10">
      <t>フクゴウ</t>
    </rPh>
    <phoneticPr fontId="2"/>
  </si>
  <si>
    <t>科目数</t>
    <rPh sb="0" eb="3">
      <t>カモクスウ</t>
    </rPh>
    <phoneticPr fontId="2"/>
  </si>
  <si>
    <t>105_㈱金子商店</t>
    <rPh sb="5" eb="7">
      <t>カネコ</t>
    </rPh>
    <rPh sb="7" eb="9">
      <t>ショウテン</t>
    </rPh>
    <phoneticPr fontId="15"/>
  </si>
  <si>
    <t>106_三谷商事㈱</t>
    <rPh sb="4" eb="6">
      <t>ミタニ</t>
    </rPh>
    <rPh sb="6" eb="8">
      <t>ショウジ</t>
    </rPh>
    <phoneticPr fontId="15"/>
  </si>
  <si>
    <t>108_㈱合同アーバス</t>
    <rPh sb="5" eb="7">
      <t>ゴウドウ</t>
    </rPh>
    <phoneticPr fontId="15"/>
  </si>
  <si>
    <t>110_㈱ナガオカサッシ工業</t>
    <rPh sb="12" eb="14">
      <t>コウギョウ</t>
    </rPh>
    <phoneticPr fontId="15"/>
  </si>
  <si>
    <t>112_高崎トーヨー住器</t>
    <rPh sb="4" eb="6">
      <t>タカサキ</t>
    </rPh>
    <rPh sb="10" eb="11">
      <t>ジュウ</t>
    </rPh>
    <rPh sb="11" eb="12">
      <t>ウツワ</t>
    </rPh>
    <phoneticPr fontId="15"/>
  </si>
  <si>
    <t>高崎トーヨー住器</t>
    <rPh sb="0" eb="2">
      <t>タカサキ</t>
    </rPh>
    <rPh sb="6" eb="7">
      <t>ジュウ</t>
    </rPh>
    <rPh sb="7" eb="8">
      <t>ウツワ</t>
    </rPh>
    <phoneticPr fontId="15"/>
  </si>
  <si>
    <t>031_山三金属工業</t>
    <rPh sb="4" eb="5">
      <t>ヤマ</t>
    </rPh>
    <rPh sb="5" eb="6">
      <t>サン</t>
    </rPh>
    <rPh sb="6" eb="8">
      <t>キンゾク</t>
    </rPh>
    <rPh sb="8" eb="10">
      <t>コウギョウ</t>
    </rPh>
    <phoneticPr fontId="15"/>
  </si>
  <si>
    <t>115_㈱高洋製作所</t>
    <rPh sb="5" eb="7">
      <t>タカヒロ</t>
    </rPh>
    <rPh sb="7" eb="10">
      <t>セイサクショ</t>
    </rPh>
    <phoneticPr fontId="15"/>
  </si>
  <si>
    <t>　今回の受験科目全てに
合格した場合の新資格</t>
    <rPh sb="1" eb="3">
      <t>コンカイ</t>
    </rPh>
    <rPh sb="4" eb="6">
      <t>ジュケン</t>
    </rPh>
    <rPh sb="6" eb="8">
      <t>カモク</t>
    </rPh>
    <rPh sb="8" eb="9">
      <t>スベ</t>
    </rPh>
    <rPh sb="12" eb="14">
      <t>ゴウカク</t>
    </rPh>
    <phoneticPr fontId="2"/>
  </si>
  <si>
    <t>白抜き</t>
    <rPh sb="0" eb="1">
      <t>シロ</t>
    </rPh>
    <rPh sb="1" eb="2">
      <t>ヌ</t>
    </rPh>
    <phoneticPr fontId="2"/>
  </si>
  <si>
    <t>116_川崎建鉄㈱</t>
    <rPh sb="4" eb="6">
      <t>カワサキ</t>
    </rPh>
    <rPh sb="6" eb="7">
      <t>ダテ</t>
    </rPh>
    <rPh sb="7" eb="8">
      <t>テツ</t>
    </rPh>
    <phoneticPr fontId="15"/>
  </si>
  <si>
    <t>117_㈱東洋サッシ工業</t>
    <rPh sb="10" eb="12">
      <t>コウギョウ</t>
    </rPh>
    <phoneticPr fontId="15"/>
  </si>
  <si>
    <t>119_三豊鋼機㈱</t>
    <rPh sb="4" eb="5">
      <t>サン</t>
    </rPh>
    <rPh sb="5" eb="6">
      <t>トヨ</t>
    </rPh>
    <rPh sb="6" eb="8">
      <t>コウキ</t>
    </rPh>
    <phoneticPr fontId="15"/>
  </si>
  <si>
    <t>120_㈱豊明</t>
    <rPh sb="5" eb="6">
      <t>ユタカ</t>
    </rPh>
    <rPh sb="6" eb="7">
      <t>アキラ</t>
    </rPh>
    <phoneticPr fontId="15"/>
  </si>
  <si>
    <t>121_㈱須田製作所</t>
    <rPh sb="5" eb="7">
      <t>スダ</t>
    </rPh>
    <rPh sb="7" eb="10">
      <t>セイサクショ</t>
    </rPh>
    <phoneticPr fontId="15"/>
  </si>
  <si>
    <t>124_トピー実業㈱</t>
    <rPh sb="7" eb="9">
      <t>ジツギョウ</t>
    </rPh>
    <phoneticPr fontId="15"/>
  </si>
  <si>
    <t>125_㈱ダイセン工業</t>
    <rPh sb="9" eb="11">
      <t>コウギョウ</t>
    </rPh>
    <phoneticPr fontId="15"/>
  </si>
  <si>
    <t>126_熊谷工業㈱</t>
    <rPh sb="4" eb="6">
      <t>クマガイ</t>
    </rPh>
    <rPh sb="6" eb="8">
      <t>コウギョウ</t>
    </rPh>
    <phoneticPr fontId="15"/>
  </si>
  <si>
    <t>127_㈱日鋼サッシュ製作所</t>
    <rPh sb="5" eb="7">
      <t>ヒコウ</t>
    </rPh>
    <rPh sb="11" eb="14">
      <t>セイサクショ</t>
    </rPh>
    <phoneticPr fontId="15"/>
  </si>
  <si>
    <t>128_コスモ近畿㈱</t>
    <rPh sb="7" eb="9">
      <t>キンキ</t>
    </rPh>
    <phoneticPr fontId="15"/>
  </si>
  <si>
    <t>129_多摩シャッター工業㈱</t>
    <rPh sb="4" eb="6">
      <t>タマ</t>
    </rPh>
    <rPh sb="11" eb="13">
      <t>コウギョウ</t>
    </rPh>
    <phoneticPr fontId="15"/>
  </si>
  <si>
    <t>131_青木硝子㈱</t>
    <rPh sb="4" eb="6">
      <t>アオキ</t>
    </rPh>
    <rPh sb="6" eb="8">
      <t>ガラス</t>
    </rPh>
    <phoneticPr fontId="15"/>
  </si>
  <si>
    <t>133_戸田建硝㈱</t>
    <rPh sb="4" eb="6">
      <t>トダ</t>
    </rPh>
    <rPh sb="6" eb="7">
      <t>ダテ</t>
    </rPh>
    <rPh sb="7" eb="8">
      <t>ショウ</t>
    </rPh>
    <phoneticPr fontId="15"/>
  </si>
  <si>
    <t>135_ヤマキ工業㈱</t>
    <rPh sb="7" eb="9">
      <t>コウギョウ</t>
    </rPh>
    <phoneticPr fontId="15"/>
  </si>
  <si>
    <t>136_末広商事㈱</t>
    <rPh sb="4" eb="6">
      <t>スエヒロ</t>
    </rPh>
    <rPh sb="6" eb="8">
      <t>ショウジ</t>
    </rPh>
    <phoneticPr fontId="15"/>
  </si>
  <si>
    <t>137_㈱岩本ガラス</t>
    <rPh sb="5" eb="7">
      <t>イワモト</t>
    </rPh>
    <phoneticPr fontId="15"/>
  </si>
  <si>
    <t>139_㈱安中製作所</t>
    <rPh sb="5" eb="7">
      <t>アンナカ</t>
    </rPh>
    <rPh sb="7" eb="10">
      <t>セイサクショ</t>
    </rPh>
    <phoneticPr fontId="15"/>
  </si>
  <si>
    <t>141_電気硝子建材㈱</t>
    <rPh sb="4" eb="6">
      <t>デンキ</t>
    </rPh>
    <rPh sb="6" eb="8">
      <t>ガラス</t>
    </rPh>
    <rPh sb="8" eb="10">
      <t>ケンザイ</t>
    </rPh>
    <phoneticPr fontId="15"/>
  </si>
  <si>
    <t>142_山金工業㈱</t>
    <rPh sb="4" eb="5">
      <t>ヤマ</t>
    </rPh>
    <rPh sb="5" eb="6">
      <t>キン</t>
    </rPh>
    <rPh sb="6" eb="8">
      <t>コウギョウ</t>
    </rPh>
    <phoneticPr fontId="15"/>
  </si>
  <si>
    <t>144_ロイヤル建窓㈱</t>
    <rPh sb="8" eb="9">
      <t>ケン</t>
    </rPh>
    <rPh sb="9" eb="10">
      <t>ソウ</t>
    </rPh>
    <phoneticPr fontId="15"/>
  </si>
  <si>
    <t>146_ウシオ工産</t>
    <rPh sb="7" eb="8">
      <t>コウ</t>
    </rPh>
    <rPh sb="8" eb="9">
      <t>サン</t>
    </rPh>
    <phoneticPr fontId="3"/>
  </si>
  <si>
    <t>155_影山商事</t>
    <rPh sb="4" eb="6">
      <t>カゲヤマ</t>
    </rPh>
    <rPh sb="6" eb="8">
      <t>ショウジ</t>
    </rPh>
    <phoneticPr fontId="2"/>
  </si>
  <si>
    <t>200_沖縄県ｻｯｼ工業協同組合</t>
    <rPh sb="4" eb="7">
      <t>オキナワケン</t>
    </rPh>
    <rPh sb="10" eb="12">
      <t>コウギョウ</t>
    </rPh>
    <rPh sb="12" eb="14">
      <t>キョウドウ</t>
    </rPh>
    <rPh sb="14" eb="16">
      <t>クミアイ</t>
    </rPh>
    <phoneticPr fontId="1"/>
  </si>
  <si>
    <t>201_金秀アルミ工業㈱</t>
    <rPh sb="4" eb="11">
      <t>カネ</t>
    </rPh>
    <phoneticPr fontId="1"/>
  </si>
  <si>
    <t>202_大里総合建材㈱</t>
    <rPh sb="4" eb="6">
      <t>オオザト</t>
    </rPh>
    <rPh sb="6" eb="8">
      <t>ソウゴウ</t>
    </rPh>
    <rPh sb="8" eb="10">
      <t>ケンザイ</t>
    </rPh>
    <phoneticPr fontId="1"/>
  </si>
  <si>
    <t>204_㈱名護鉄工所</t>
    <rPh sb="5" eb="7">
      <t>ナゴ</t>
    </rPh>
    <rPh sb="7" eb="10">
      <t>テッコウショ</t>
    </rPh>
    <phoneticPr fontId="1"/>
  </si>
  <si>
    <t>212_双葉アルミ工業㈱</t>
    <rPh sb="4" eb="6">
      <t>フタバ</t>
    </rPh>
    <rPh sb="9" eb="11">
      <t>コウギョウ</t>
    </rPh>
    <phoneticPr fontId="1"/>
  </si>
  <si>
    <t>214_(有)安仲産業</t>
    <rPh sb="4" eb="7">
      <t>ユウ</t>
    </rPh>
    <rPh sb="7" eb="8">
      <t>ヤス</t>
    </rPh>
    <rPh sb="8" eb="9">
      <t>ナカ</t>
    </rPh>
    <rPh sb="9" eb="11">
      <t>サンギョウ</t>
    </rPh>
    <phoneticPr fontId="1"/>
  </si>
  <si>
    <t>215_森正工業㈱</t>
    <rPh sb="4" eb="6">
      <t>モリマサ</t>
    </rPh>
    <rPh sb="6" eb="8">
      <t>コウギョウ</t>
    </rPh>
    <phoneticPr fontId="1"/>
  </si>
  <si>
    <t>218_丸平工業</t>
    <rPh sb="4" eb="5">
      <t>マル</t>
    </rPh>
    <rPh sb="5" eb="6">
      <t>ヒラ</t>
    </rPh>
    <rPh sb="6" eb="8">
      <t>コウギョウ</t>
    </rPh>
    <phoneticPr fontId="15"/>
  </si>
  <si>
    <t>支払い費用の合計：</t>
    <rPh sb="0" eb="2">
      <t>シハラ</t>
    </rPh>
    <rPh sb="3" eb="5">
      <t>ヒヨウ</t>
    </rPh>
    <rPh sb="6" eb="8">
      <t>ゴウケイ</t>
    </rPh>
    <phoneticPr fontId="2"/>
  </si>
  <si>
    <t>合否</t>
    <rPh sb="0" eb="2">
      <t>ゴウヒ</t>
    </rPh>
    <phoneticPr fontId="2"/>
  </si>
  <si>
    <t>札_</t>
    <rPh sb="0" eb="1">
      <t>サツ</t>
    </rPh>
    <phoneticPr fontId="3"/>
  </si>
  <si>
    <t>仙_</t>
    <rPh sb="0" eb="1">
      <t>ヤマト</t>
    </rPh>
    <phoneticPr fontId="3"/>
  </si>
  <si>
    <t>東_</t>
    <rPh sb="0" eb="1">
      <t>ヒガシ</t>
    </rPh>
    <phoneticPr fontId="3"/>
  </si>
  <si>
    <t>金_</t>
    <rPh sb="0" eb="1">
      <t>キン</t>
    </rPh>
    <phoneticPr fontId="3"/>
  </si>
  <si>
    <t>名_</t>
    <rPh sb="0" eb="1">
      <t>メイ</t>
    </rPh>
    <phoneticPr fontId="3"/>
  </si>
  <si>
    <t>大_</t>
    <rPh sb="0" eb="1">
      <t>ダイ</t>
    </rPh>
    <phoneticPr fontId="3"/>
  </si>
  <si>
    <t>高_</t>
    <rPh sb="0" eb="1">
      <t>コウ</t>
    </rPh>
    <phoneticPr fontId="3"/>
  </si>
  <si>
    <t>福_</t>
    <rPh sb="0" eb="1">
      <t>フク</t>
    </rPh>
    <phoneticPr fontId="3"/>
  </si>
  <si>
    <t>沖_</t>
    <rPh sb="0" eb="1">
      <t>オキ</t>
    </rPh>
    <phoneticPr fontId="3"/>
  </si>
  <si>
    <t>・S2</t>
  </si>
  <si>
    <t>・S3</t>
  </si>
  <si>
    <r>
      <t>認定番号</t>
    </r>
    <r>
      <rPr>
        <sz val="8"/>
        <color indexed="63"/>
        <rFont val="HGP創英角ｺﾞｼｯｸUB"/>
        <family val="3"/>
        <charset val="128"/>
      </rPr>
      <t>：列結合</t>
    </r>
    <rPh sb="0" eb="2">
      <t>ニンテイ</t>
    </rPh>
    <rPh sb="2" eb="4">
      <t>バンゴウ</t>
    </rPh>
    <rPh sb="5" eb="6">
      <t>レツ</t>
    </rPh>
    <rPh sb="6" eb="8">
      <t>ケツゴウ</t>
    </rPh>
    <phoneticPr fontId="2"/>
  </si>
  <si>
    <r>
      <t>受験番号</t>
    </r>
    <r>
      <rPr>
        <sz val="8"/>
        <color indexed="63"/>
        <rFont val="HGP創英角ｺﾞｼｯｸUB"/>
        <family val="3"/>
        <charset val="128"/>
      </rPr>
      <t>：列結合</t>
    </r>
    <rPh sb="0" eb="2">
      <t>ジュケン</t>
    </rPh>
    <rPh sb="2" eb="4">
      <t>バンゴウ</t>
    </rPh>
    <rPh sb="5" eb="6">
      <t>レツ</t>
    </rPh>
    <rPh sb="6" eb="8">
      <t>ケツゴウ</t>
    </rPh>
    <phoneticPr fontId="2"/>
  </si>
  <si>
    <t>会社別連番
（手入力）</t>
    <rPh sb="0" eb="2">
      <t>カイシャ</t>
    </rPh>
    <rPh sb="2" eb="3">
      <t>ベツ</t>
    </rPh>
    <rPh sb="3" eb="5">
      <t>レンバン</t>
    </rPh>
    <rPh sb="7" eb="8">
      <t>テ</t>
    </rPh>
    <rPh sb="8" eb="10">
      <t>ニュウリョク</t>
    </rPh>
    <phoneticPr fontId="3"/>
  </si>
  <si>
    <r>
      <t>住所</t>
    </r>
    <r>
      <rPr>
        <sz val="8"/>
        <color indexed="63"/>
        <rFont val="HGP創英角ｺﾞｼｯｸUB"/>
        <family val="3"/>
        <charset val="128"/>
      </rPr>
      <t>：列複合</t>
    </r>
    <rPh sb="0" eb="2">
      <t>ジュウショ</t>
    </rPh>
    <rPh sb="3" eb="4">
      <t>レツ</t>
    </rPh>
    <rPh sb="4" eb="6">
      <t>フクゴウ</t>
    </rPh>
    <phoneticPr fontId="2"/>
  </si>
  <si>
    <t>氏名</t>
  </si>
  <si>
    <t>地域区分1</t>
    <rPh sb="0" eb="2">
      <t>チイキ</t>
    </rPh>
    <rPh sb="2" eb="4">
      <t>クブン</t>
    </rPh>
    <phoneticPr fontId="3"/>
  </si>
  <si>
    <t>会社№</t>
    <rPh sb="0" eb="2">
      <t>カイシャ</t>
    </rPh>
    <phoneticPr fontId="3"/>
  </si>
  <si>
    <t>会社名</t>
    <rPh sb="0" eb="3">
      <t>カイシャメイ</t>
    </rPh>
    <phoneticPr fontId="3"/>
  </si>
  <si>
    <t>日</t>
    <rPh sb="0" eb="1">
      <t>ヒ</t>
    </rPh>
    <phoneticPr fontId="2"/>
  </si>
  <si>
    <t>男</t>
    <rPh sb="0" eb="1">
      <t>オトコ</t>
    </rPh>
    <phoneticPr fontId="3"/>
  </si>
  <si>
    <t>女</t>
    <rPh sb="0" eb="1">
      <t>オンナ</t>
    </rPh>
    <phoneticPr fontId="3"/>
  </si>
  <si>
    <t>001_㈱三協テック関東</t>
    <rPh sb="5" eb="7">
      <t>サンキョウ</t>
    </rPh>
    <rPh sb="10" eb="12">
      <t>カントウ</t>
    </rPh>
    <phoneticPr fontId="15"/>
  </si>
  <si>
    <t>001_㈱サンテック九州</t>
    <rPh sb="10" eb="12">
      <t>キュウシュウ</t>
    </rPh>
    <phoneticPr fontId="15"/>
  </si>
  <si>
    <t>001_角弘三協サッシ㈱</t>
    <rPh sb="4" eb="5">
      <t>カド</t>
    </rPh>
    <rPh sb="5" eb="6">
      <t>ヒロシ</t>
    </rPh>
    <rPh sb="6" eb="7">
      <t>サン</t>
    </rPh>
    <rPh sb="7" eb="8">
      <t>キョウ</t>
    </rPh>
    <phoneticPr fontId="15"/>
  </si>
  <si>
    <t>担当職種</t>
    <rPh sb="0" eb="2">
      <t>タントウ</t>
    </rPh>
    <rPh sb="2" eb="4">
      <t>ショクシュ</t>
    </rPh>
    <phoneticPr fontId="2"/>
  </si>
  <si>
    <t>001_姫路立山サッシ販売㈱</t>
    <rPh sb="4" eb="6">
      <t>ヒメジ</t>
    </rPh>
    <rPh sb="6" eb="8">
      <t>タテヤマ</t>
    </rPh>
    <rPh sb="11" eb="13">
      <t>ハンバイ</t>
    </rPh>
    <phoneticPr fontId="15"/>
  </si>
  <si>
    <t>001_沖縄三協アルミ㈱</t>
    <rPh sb="4" eb="6">
      <t>オキナワ</t>
    </rPh>
    <rPh sb="6" eb="8">
      <t>サンキョウ</t>
    </rPh>
    <phoneticPr fontId="1"/>
  </si>
  <si>
    <t>設計</t>
    <rPh sb="0" eb="2">
      <t>セッケイ</t>
    </rPh>
    <phoneticPr fontId="2"/>
  </si>
  <si>
    <t>施工管理</t>
    <rPh sb="0" eb="2">
      <t>セコウ</t>
    </rPh>
    <rPh sb="2" eb="4">
      <t>カンリ</t>
    </rPh>
    <phoneticPr fontId="2"/>
  </si>
  <si>
    <t>生産関係</t>
    <rPh sb="0" eb="2">
      <t>セイサン</t>
    </rPh>
    <rPh sb="2" eb="4">
      <t>カンケイ</t>
    </rPh>
    <phoneticPr fontId="2"/>
  </si>
  <si>
    <t>Ａ２</t>
  </si>
  <si>
    <t>Ａ３</t>
  </si>
  <si>
    <t>004_相川トーヨー住器㈱</t>
    <rPh sb="4" eb="6">
      <t>アイカワ</t>
    </rPh>
    <rPh sb="10" eb="11">
      <t>ジュウ</t>
    </rPh>
    <rPh sb="11" eb="12">
      <t>キ</t>
    </rPh>
    <phoneticPr fontId="15"/>
  </si>
  <si>
    <t>事前説明会受講料</t>
    <rPh sb="5" eb="7">
      <t>ジュコウ</t>
    </rPh>
    <rPh sb="7" eb="8">
      <t>リョウ</t>
    </rPh>
    <phoneticPr fontId="2"/>
  </si>
  <si>
    <t>004_和泉トーヨー住器㈱</t>
    <rPh sb="4" eb="6">
      <t>イズミ</t>
    </rPh>
    <rPh sb="10" eb="11">
      <t>ジュウ</t>
    </rPh>
    <rPh sb="11" eb="12">
      <t>ウツワ</t>
    </rPh>
    <phoneticPr fontId="15"/>
  </si>
  <si>
    <t>午前</t>
    <rPh sb="0" eb="2">
      <t>ゴゼン</t>
    </rPh>
    <phoneticPr fontId="2"/>
  </si>
  <si>
    <t>認定試験受験料</t>
    <rPh sb="0" eb="2">
      <t>ニンテイ</t>
    </rPh>
    <rPh sb="2" eb="4">
      <t>シケン</t>
    </rPh>
    <rPh sb="4" eb="7">
      <t>ジュケンリョウ</t>
    </rPh>
    <phoneticPr fontId="2"/>
  </si>
  <si>
    <t>1科目</t>
    <rPh sb="1" eb="3">
      <t>カモク</t>
    </rPh>
    <phoneticPr fontId="2"/>
  </si>
  <si>
    <t>2科目</t>
    <rPh sb="1" eb="3">
      <t>カモク</t>
    </rPh>
    <phoneticPr fontId="2"/>
  </si>
  <si>
    <t>3科目</t>
    <rPh sb="1" eb="3">
      <t>カモク</t>
    </rPh>
    <phoneticPr fontId="2"/>
  </si>
  <si>
    <t>本日の日付</t>
    <rPh sb="0" eb="2">
      <t>ホンジツ</t>
    </rPh>
    <rPh sb="3" eb="5">
      <t>ヒヅケ</t>
    </rPh>
    <phoneticPr fontId="2"/>
  </si>
  <si>
    <t>④サッシ・ドア関連用語集</t>
    <rPh sb="7" eb="9">
      <t>カンレン</t>
    </rPh>
    <rPh sb="9" eb="11">
      <t>ヨウゴ</t>
    </rPh>
    <rPh sb="11" eb="12">
      <t>シュウ</t>
    </rPh>
    <phoneticPr fontId="2"/>
  </si>
  <si>
    <t>倒産</t>
    <rPh sb="0" eb="2">
      <t>トウサン</t>
    </rPh>
    <phoneticPr fontId="3"/>
  </si>
  <si>
    <t>065</t>
  </si>
  <si>
    <t>070</t>
  </si>
  <si>
    <t>午前・午後・全日</t>
    <rPh sb="0" eb="2">
      <t>ゴゼン</t>
    </rPh>
    <rPh sb="3" eb="5">
      <t>ゴゴ</t>
    </rPh>
    <rPh sb="6" eb="7">
      <t>ゼン</t>
    </rPh>
    <rPh sb="7" eb="8">
      <t>ジツ</t>
    </rPh>
    <phoneticPr fontId="3"/>
  </si>
  <si>
    <t>三協立山㈱</t>
    <rPh sb="2" eb="4">
      <t>タテヤマ</t>
    </rPh>
    <phoneticPr fontId="15"/>
  </si>
  <si>
    <t>末広商事</t>
    <rPh sb="0" eb="2">
      <t>スエヒロ</t>
    </rPh>
    <rPh sb="2" eb="4">
      <t>ショウジ</t>
    </rPh>
    <phoneticPr fontId="15"/>
  </si>
  <si>
    <t>㈱三協テック関東</t>
    <rPh sb="1" eb="3">
      <t>サンキョウ</t>
    </rPh>
    <rPh sb="6" eb="8">
      <t>カントウ</t>
    </rPh>
    <phoneticPr fontId="15"/>
  </si>
  <si>
    <t>㈱サンテック九州</t>
    <rPh sb="6" eb="8">
      <t>キュウシュウ</t>
    </rPh>
    <phoneticPr fontId="15"/>
  </si>
  <si>
    <t>角弘三協サッシ㈱</t>
    <rPh sb="0" eb="1">
      <t>カド</t>
    </rPh>
    <rPh sb="1" eb="2">
      <t>ヒロシ</t>
    </rPh>
    <rPh sb="2" eb="3">
      <t>サン</t>
    </rPh>
    <rPh sb="3" eb="4">
      <t>キョウ</t>
    </rPh>
    <phoneticPr fontId="15"/>
  </si>
  <si>
    <t>姫路立山サッシ販売㈱</t>
    <rPh sb="0" eb="2">
      <t>ヒメジ</t>
    </rPh>
    <rPh sb="2" eb="4">
      <t>タテヤマ</t>
    </rPh>
    <rPh sb="7" eb="9">
      <t>ハンバイ</t>
    </rPh>
    <phoneticPr fontId="15"/>
  </si>
  <si>
    <t>沖縄三協アルミ㈱</t>
    <rPh sb="0" eb="2">
      <t>オキナワ</t>
    </rPh>
    <rPh sb="2" eb="4">
      <t>サンキョウ</t>
    </rPh>
    <phoneticPr fontId="1"/>
  </si>
  <si>
    <t>LIXIL鈴木シャッター</t>
    <rPh sb="5" eb="7">
      <t>スズキ</t>
    </rPh>
    <phoneticPr fontId="15"/>
  </si>
  <si>
    <t>新日軽ビル建材販売</t>
    <rPh sb="0" eb="3">
      <t>シンニッケイ</t>
    </rPh>
    <rPh sb="5" eb="7">
      <t>ケンザイ</t>
    </rPh>
    <rPh sb="7" eb="9">
      <t>ハンバイ</t>
    </rPh>
    <phoneticPr fontId="15"/>
  </si>
  <si>
    <t>日研工業</t>
    <rPh sb="0" eb="2">
      <t>ニッケン</t>
    </rPh>
    <rPh sb="2" eb="4">
      <t>コウギョウ</t>
    </rPh>
    <phoneticPr fontId="15"/>
  </si>
  <si>
    <t>日軽産業</t>
    <rPh sb="2" eb="4">
      <t>サンギョウ</t>
    </rPh>
    <phoneticPr fontId="3"/>
  </si>
  <si>
    <t>浜名建材</t>
    <rPh sb="0" eb="2">
      <t>ハマナ</t>
    </rPh>
    <rPh sb="2" eb="4">
      <t>ケンザイ</t>
    </rPh>
    <phoneticPr fontId="3"/>
  </si>
  <si>
    <t>明和建材</t>
    <rPh sb="0" eb="2">
      <t>メイワ</t>
    </rPh>
    <rPh sb="2" eb="4">
      <t>ケンザイ</t>
    </rPh>
    <phoneticPr fontId="15"/>
  </si>
  <si>
    <t>オールサッシ販売</t>
    <rPh sb="6" eb="8">
      <t>ハンバイ</t>
    </rPh>
    <phoneticPr fontId="3"/>
  </si>
  <si>
    <t>信田屋</t>
    <rPh sb="0" eb="2">
      <t>ノブタ</t>
    </rPh>
    <rPh sb="2" eb="3">
      <t>ヤ</t>
    </rPh>
    <phoneticPr fontId="15"/>
  </si>
  <si>
    <t>相川トーヨー住器㈱</t>
    <rPh sb="0" eb="2">
      <t>アイカワ</t>
    </rPh>
    <rPh sb="6" eb="7">
      <t>ジュウ</t>
    </rPh>
    <rPh sb="7" eb="8">
      <t>キ</t>
    </rPh>
    <phoneticPr fontId="15"/>
  </si>
  <si>
    <t>和泉トーヨー住器㈱</t>
    <rPh sb="0" eb="2">
      <t>イズミ</t>
    </rPh>
    <rPh sb="6" eb="7">
      <t>ジュウ</t>
    </rPh>
    <rPh sb="7" eb="8">
      <t>ウツワ</t>
    </rPh>
    <phoneticPr fontId="15"/>
  </si>
  <si>
    <t>八紘金属</t>
    <rPh sb="0" eb="2">
      <t>ハッコウ</t>
    </rPh>
    <rPh sb="2" eb="4">
      <t>キンゾク</t>
    </rPh>
    <phoneticPr fontId="3"/>
  </si>
  <si>
    <t>不二サッシ東北</t>
    <rPh sb="5" eb="7">
      <t>トウホク</t>
    </rPh>
    <phoneticPr fontId="3"/>
  </si>
  <si>
    <t>不二サッシ東海</t>
    <rPh sb="5" eb="7">
      <t>トウカイ</t>
    </rPh>
    <phoneticPr fontId="3"/>
  </si>
  <si>
    <t>不二サッシ九州</t>
    <rPh sb="5" eb="7">
      <t>キュウシュウ</t>
    </rPh>
    <phoneticPr fontId="3"/>
  </si>
  <si>
    <t>たなべ物産</t>
    <rPh sb="3" eb="5">
      <t>ブッサン</t>
    </rPh>
    <phoneticPr fontId="3"/>
  </si>
  <si>
    <t>愛岐サッシ工業</t>
    <rPh sb="0" eb="1">
      <t>アイ</t>
    </rPh>
    <rPh sb="1" eb="2">
      <t>チマタ</t>
    </rPh>
    <rPh sb="5" eb="7">
      <t>コウギョウ</t>
    </rPh>
    <phoneticPr fontId="3"/>
  </si>
  <si>
    <t>今井金商</t>
    <rPh sb="0" eb="2">
      <t>イマイ</t>
    </rPh>
    <rPh sb="2" eb="3">
      <t>キン</t>
    </rPh>
    <rPh sb="3" eb="4">
      <t>ショウ</t>
    </rPh>
    <phoneticPr fontId="3"/>
  </si>
  <si>
    <t>北誠産業</t>
    <rPh sb="0" eb="1">
      <t>キタ</t>
    </rPh>
    <rPh sb="1" eb="2">
      <t>マコト</t>
    </rPh>
    <rPh sb="2" eb="4">
      <t>サンギョウ</t>
    </rPh>
    <phoneticPr fontId="3"/>
  </si>
  <si>
    <t>ＹＫＫ ＡＰ沖縄</t>
    <rPh sb="6" eb="8">
      <t>オキナワ</t>
    </rPh>
    <phoneticPr fontId="15"/>
  </si>
  <si>
    <t>文化パネル工業</t>
    <rPh sb="5" eb="7">
      <t>コウギョウ</t>
    </rPh>
    <phoneticPr fontId="15"/>
  </si>
  <si>
    <t>ティアール建材</t>
    <rPh sb="5" eb="7">
      <t>ケンザイ</t>
    </rPh>
    <phoneticPr fontId="15"/>
  </si>
  <si>
    <t>沖縄三和シヤッター㈱</t>
    <rPh sb="0" eb="2">
      <t>オキナワ</t>
    </rPh>
    <rPh sb="2" eb="4">
      <t>サンワ</t>
    </rPh>
    <phoneticPr fontId="15"/>
  </si>
  <si>
    <t>近畿車輛</t>
    <rPh sb="0" eb="2">
      <t>キンキ</t>
    </rPh>
    <rPh sb="2" eb="4">
      <t>シャリョウ</t>
    </rPh>
    <phoneticPr fontId="15"/>
  </si>
  <si>
    <t>福田鋼機㈱</t>
    <rPh sb="0" eb="2">
      <t>フクダ</t>
    </rPh>
    <rPh sb="2" eb="4">
      <t>コウキ</t>
    </rPh>
    <phoneticPr fontId="15"/>
  </si>
  <si>
    <t>㈱三高製作所</t>
    <rPh sb="1" eb="2">
      <t>サン</t>
    </rPh>
    <rPh sb="2" eb="3">
      <t>タカ</t>
    </rPh>
    <rPh sb="3" eb="6">
      <t>セイサクショ</t>
    </rPh>
    <phoneticPr fontId="15"/>
  </si>
  <si>
    <t>山三金属工業</t>
    <rPh sb="0" eb="1">
      <t>ヤマ</t>
    </rPh>
    <rPh sb="1" eb="2">
      <t>サン</t>
    </rPh>
    <rPh sb="2" eb="4">
      <t>キンゾク</t>
    </rPh>
    <rPh sb="4" eb="6">
      <t>コウギョウ</t>
    </rPh>
    <phoneticPr fontId="15"/>
  </si>
  <si>
    <t>昭和アルミ建材㈱</t>
    <rPh sb="5" eb="7">
      <t>ケンザイ</t>
    </rPh>
    <phoneticPr fontId="15"/>
  </si>
  <si>
    <t>日新産業㈱</t>
    <rPh sb="0" eb="2">
      <t>ニッシン</t>
    </rPh>
    <rPh sb="2" eb="4">
      <t>サンギョウ</t>
    </rPh>
    <phoneticPr fontId="15"/>
  </si>
  <si>
    <t>誠広建機㈱</t>
    <rPh sb="0" eb="1">
      <t>マコト</t>
    </rPh>
    <rPh sb="1" eb="2">
      <t>ヒロ</t>
    </rPh>
    <rPh sb="2" eb="4">
      <t>ケンキ</t>
    </rPh>
    <phoneticPr fontId="15"/>
  </si>
  <si>
    <t>大成鋼業㈱</t>
    <rPh sb="0" eb="2">
      <t>タイセイ</t>
    </rPh>
    <rPh sb="2" eb="4">
      <t>コウギョウ</t>
    </rPh>
    <phoneticPr fontId="15"/>
  </si>
  <si>
    <t>老川工業</t>
    <rPh sb="0" eb="4">
      <t>オイ</t>
    </rPh>
    <phoneticPr fontId="1"/>
  </si>
  <si>
    <t>朝日建材工業㈱</t>
    <rPh sb="0" eb="2">
      <t>アサヒ</t>
    </rPh>
    <rPh sb="2" eb="4">
      <t>ケンザイ</t>
    </rPh>
    <rPh sb="4" eb="6">
      <t>コウギョウ</t>
    </rPh>
    <phoneticPr fontId="1"/>
  </si>
  <si>
    <t>東京建鉄</t>
    <rPh sb="0" eb="2">
      <t>トウキョウ</t>
    </rPh>
    <rPh sb="2" eb="3">
      <t>ダテ</t>
    </rPh>
    <rPh sb="3" eb="4">
      <t>テツ</t>
    </rPh>
    <phoneticPr fontId="2"/>
  </si>
  <si>
    <t>大電鋼機㈱</t>
    <rPh sb="0" eb="2">
      <t>ダイデン</t>
    </rPh>
    <rPh sb="2" eb="4">
      <t>コウキ</t>
    </rPh>
    <phoneticPr fontId="15"/>
  </si>
  <si>
    <t>㈱匠</t>
    <rPh sb="1" eb="2">
      <t>タクミ</t>
    </rPh>
    <phoneticPr fontId="1"/>
  </si>
  <si>
    <t>㈱宮崎工業</t>
    <rPh sb="1" eb="3">
      <t>ミヤザキ</t>
    </rPh>
    <rPh sb="3" eb="5">
      <t>コウギョウ</t>
    </rPh>
    <phoneticPr fontId="1"/>
  </si>
  <si>
    <t>日章工業㈱</t>
    <rPh sb="0" eb="2">
      <t>ニッショウ</t>
    </rPh>
    <rPh sb="2" eb="4">
      <t>コウギョウ</t>
    </rPh>
    <phoneticPr fontId="15"/>
  </si>
  <si>
    <t>(有)メタル匠</t>
    <rPh sb="0" eb="3">
      <t>ユウ</t>
    </rPh>
    <rPh sb="6" eb="7">
      <t>タクミ</t>
    </rPh>
    <phoneticPr fontId="1"/>
  </si>
  <si>
    <t>大興金属㈱</t>
    <rPh sb="0" eb="2">
      <t>タイコウ</t>
    </rPh>
    <rPh sb="2" eb="4">
      <t>キンゾク</t>
    </rPh>
    <phoneticPr fontId="15"/>
  </si>
  <si>
    <t>中部アルミ工業㈱</t>
    <rPh sb="0" eb="2">
      <t>チュウブ</t>
    </rPh>
    <rPh sb="5" eb="7">
      <t>コウギョウ</t>
    </rPh>
    <phoneticPr fontId="15"/>
  </si>
  <si>
    <t>㈱北日本ハウジング</t>
    <rPh sb="1" eb="4">
      <t>キタニホン</t>
    </rPh>
    <phoneticPr fontId="1"/>
  </si>
  <si>
    <t>カネヤ工業㈱</t>
    <rPh sb="3" eb="5">
      <t>コウギョウ</t>
    </rPh>
    <phoneticPr fontId="1"/>
  </si>
  <si>
    <t>昭和フロント㈱</t>
    <rPh sb="0" eb="2">
      <t>ショウワ</t>
    </rPh>
    <phoneticPr fontId="15"/>
  </si>
  <si>
    <t>㈱建鋼社</t>
    <rPh sb="1" eb="2">
      <t>ケン</t>
    </rPh>
    <rPh sb="2" eb="4">
      <t>コウシャ</t>
    </rPh>
    <phoneticPr fontId="15"/>
  </si>
  <si>
    <t>幡成サッシ販売㈱</t>
    <rPh sb="0" eb="1">
      <t>ハタ</t>
    </rPh>
    <rPh sb="1" eb="2">
      <t>セイ</t>
    </rPh>
    <rPh sb="5" eb="7">
      <t>ハンバイ</t>
    </rPh>
    <phoneticPr fontId="15"/>
  </si>
  <si>
    <t>野原産業㈱</t>
    <rPh sb="0" eb="2">
      <t>ノハラ</t>
    </rPh>
    <rPh sb="2" eb="4">
      <t>サンギョウ</t>
    </rPh>
    <phoneticPr fontId="15"/>
  </si>
  <si>
    <t>道南清水サッシ㈱</t>
    <rPh sb="0" eb="2">
      <t>ドウナン</t>
    </rPh>
    <rPh sb="2" eb="4">
      <t>シミズ</t>
    </rPh>
    <phoneticPr fontId="15"/>
  </si>
  <si>
    <t>㈱金子商店</t>
    <rPh sb="1" eb="3">
      <t>カネコ</t>
    </rPh>
    <rPh sb="3" eb="5">
      <t>ショウテン</t>
    </rPh>
    <phoneticPr fontId="15"/>
  </si>
  <si>
    <t>三谷商事㈱</t>
    <rPh sb="0" eb="2">
      <t>ミタニ</t>
    </rPh>
    <rPh sb="2" eb="4">
      <t>ショウジ</t>
    </rPh>
    <phoneticPr fontId="15"/>
  </si>
  <si>
    <t>㈱合同アーバス</t>
    <rPh sb="1" eb="3">
      <t>ゴウドウ</t>
    </rPh>
    <phoneticPr fontId="15"/>
  </si>
  <si>
    <t>㈱ナガオカサッシ工業</t>
    <rPh sb="8" eb="10">
      <t>コウギョウ</t>
    </rPh>
    <phoneticPr fontId="15"/>
  </si>
  <si>
    <t>東鉄工業</t>
    <rPh sb="0" eb="2">
      <t>トウテツ</t>
    </rPh>
    <rPh sb="2" eb="4">
      <t>コウギョウ</t>
    </rPh>
    <phoneticPr fontId="15"/>
  </si>
  <si>
    <r>
      <t>トータル住器</t>
    </r>
    <r>
      <rPr>
        <sz val="11"/>
        <rFont val="ＭＳ Ｐゴシック"/>
        <family val="3"/>
        <charset val="128"/>
      </rPr>
      <t/>
    </r>
    <rPh sb="4" eb="5">
      <t>ジュウ</t>
    </rPh>
    <rPh sb="5" eb="6">
      <t>ウツワ</t>
    </rPh>
    <phoneticPr fontId="15"/>
  </si>
  <si>
    <t>㈱高洋製作所</t>
    <rPh sb="1" eb="3">
      <t>タカヒロ</t>
    </rPh>
    <rPh sb="3" eb="6">
      <t>セイサクショ</t>
    </rPh>
    <phoneticPr fontId="15"/>
  </si>
  <si>
    <t>川崎建鉄㈱</t>
    <rPh sb="0" eb="2">
      <t>カワサキ</t>
    </rPh>
    <rPh sb="2" eb="3">
      <t>ダテ</t>
    </rPh>
    <rPh sb="3" eb="4">
      <t>テツ</t>
    </rPh>
    <phoneticPr fontId="15"/>
  </si>
  <si>
    <t>㈱東洋サッシ工業</t>
    <rPh sb="6" eb="8">
      <t>コウギョウ</t>
    </rPh>
    <phoneticPr fontId="15"/>
  </si>
  <si>
    <t>三豊鋼機㈱</t>
    <rPh sb="0" eb="1">
      <t>サン</t>
    </rPh>
    <rPh sb="1" eb="2">
      <t>トヨ</t>
    </rPh>
    <rPh sb="2" eb="4">
      <t>コウキ</t>
    </rPh>
    <phoneticPr fontId="15"/>
  </si>
  <si>
    <t>㈱豊明</t>
    <rPh sb="1" eb="2">
      <t>ユタカ</t>
    </rPh>
    <rPh sb="2" eb="3">
      <t>アキラ</t>
    </rPh>
    <phoneticPr fontId="15"/>
  </si>
  <si>
    <t>㈱須田製作所</t>
    <rPh sb="1" eb="3">
      <t>スダ</t>
    </rPh>
    <rPh sb="3" eb="6">
      <t>セイサクショ</t>
    </rPh>
    <phoneticPr fontId="15"/>
  </si>
  <si>
    <t>トピー実業㈱</t>
    <rPh sb="3" eb="5">
      <t>ジツギョウ</t>
    </rPh>
    <phoneticPr fontId="15"/>
  </si>
  <si>
    <t>㈱ダイセン工業</t>
    <rPh sb="5" eb="7">
      <t>コウギョウ</t>
    </rPh>
    <phoneticPr fontId="15"/>
  </si>
  <si>
    <t>熊谷工業㈱</t>
    <rPh sb="0" eb="2">
      <t>クマガイ</t>
    </rPh>
    <rPh sb="2" eb="4">
      <t>コウギョウ</t>
    </rPh>
    <phoneticPr fontId="15"/>
  </si>
  <si>
    <t>㈱日鋼サッシュ製作所</t>
    <rPh sb="1" eb="3">
      <t>ヒコウ</t>
    </rPh>
    <rPh sb="7" eb="10">
      <t>セイサクショ</t>
    </rPh>
    <phoneticPr fontId="15"/>
  </si>
  <si>
    <t>コスモ近畿㈱</t>
    <rPh sb="3" eb="5">
      <t>キンキ</t>
    </rPh>
    <phoneticPr fontId="15"/>
  </si>
  <si>
    <t>多摩シャッター工業㈱</t>
    <rPh sb="0" eb="2">
      <t>タマ</t>
    </rPh>
    <rPh sb="7" eb="9">
      <t>コウギョウ</t>
    </rPh>
    <phoneticPr fontId="15"/>
  </si>
  <si>
    <t>青木硝子㈱</t>
    <rPh sb="0" eb="2">
      <t>アオキ</t>
    </rPh>
    <rPh sb="2" eb="4">
      <t>ガラス</t>
    </rPh>
    <phoneticPr fontId="15"/>
  </si>
  <si>
    <t>戸田建硝㈱</t>
    <rPh sb="0" eb="2">
      <t>トダ</t>
    </rPh>
    <rPh sb="2" eb="3">
      <t>ダテ</t>
    </rPh>
    <rPh sb="3" eb="4">
      <t>ショウ</t>
    </rPh>
    <phoneticPr fontId="15"/>
  </si>
  <si>
    <t>ヤマキ工業㈱</t>
    <rPh sb="3" eb="5">
      <t>コウギョウ</t>
    </rPh>
    <phoneticPr fontId="15"/>
  </si>
  <si>
    <t>末広商事㈱</t>
    <rPh sb="0" eb="2">
      <t>スエヒロ</t>
    </rPh>
    <rPh sb="2" eb="4">
      <t>ショウジ</t>
    </rPh>
    <phoneticPr fontId="15"/>
  </si>
  <si>
    <t>㈱岩本ガラス</t>
    <rPh sb="1" eb="3">
      <t>イワモト</t>
    </rPh>
    <phoneticPr fontId="15"/>
  </si>
  <si>
    <t>㈱安中製作所</t>
    <rPh sb="1" eb="3">
      <t>アンナカ</t>
    </rPh>
    <rPh sb="3" eb="6">
      <t>セイサクショ</t>
    </rPh>
    <phoneticPr fontId="15"/>
  </si>
  <si>
    <t>電気硝子建材㈱</t>
    <rPh sb="0" eb="2">
      <t>デンキ</t>
    </rPh>
    <rPh sb="2" eb="4">
      <t>ガラス</t>
    </rPh>
    <rPh sb="4" eb="6">
      <t>ケンザイ</t>
    </rPh>
    <phoneticPr fontId="15"/>
  </si>
  <si>
    <t>山金工業㈱</t>
    <rPh sb="0" eb="1">
      <t>ヤマ</t>
    </rPh>
    <rPh sb="1" eb="2">
      <t>キン</t>
    </rPh>
    <rPh sb="2" eb="4">
      <t>コウギョウ</t>
    </rPh>
    <phoneticPr fontId="15"/>
  </si>
  <si>
    <t>ロイヤル建窓㈱</t>
    <rPh sb="4" eb="5">
      <t>ケン</t>
    </rPh>
    <rPh sb="5" eb="6">
      <t>ソウ</t>
    </rPh>
    <phoneticPr fontId="15"/>
  </si>
  <si>
    <t>ウシオ工産</t>
    <rPh sb="3" eb="4">
      <t>コウ</t>
    </rPh>
    <rPh sb="4" eb="5">
      <t>サン</t>
    </rPh>
    <phoneticPr fontId="3"/>
  </si>
  <si>
    <t>井上鐵工</t>
    <rPh sb="0" eb="2">
      <t>イノウエ</t>
    </rPh>
    <rPh sb="2" eb="4">
      <t>テッコウ</t>
    </rPh>
    <phoneticPr fontId="2"/>
  </si>
  <si>
    <t>影山商事</t>
    <rPh sb="0" eb="2">
      <t>カゲヤマ</t>
    </rPh>
    <rPh sb="2" eb="4">
      <t>ショウジ</t>
    </rPh>
    <phoneticPr fontId="2"/>
  </si>
  <si>
    <t>沖縄県ｻｯｼ工業協同組合</t>
    <rPh sb="0" eb="3">
      <t>オキナワケン</t>
    </rPh>
    <rPh sb="6" eb="8">
      <t>コウギョウ</t>
    </rPh>
    <rPh sb="8" eb="10">
      <t>キョウドウ</t>
    </rPh>
    <rPh sb="10" eb="12">
      <t>クミアイ</t>
    </rPh>
    <phoneticPr fontId="1"/>
  </si>
  <si>
    <t>金秀アルミ工業㈱</t>
    <rPh sb="0" eb="7">
      <t>カネ</t>
    </rPh>
    <phoneticPr fontId="1"/>
  </si>
  <si>
    <t>大里総合建材㈱</t>
    <rPh sb="0" eb="2">
      <t>オオザト</t>
    </rPh>
    <rPh sb="2" eb="4">
      <t>ソウゴウ</t>
    </rPh>
    <rPh sb="4" eb="6">
      <t>ケンザイ</t>
    </rPh>
    <phoneticPr fontId="1"/>
  </si>
  <si>
    <t>㈱名護鉄工所</t>
    <rPh sb="1" eb="3">
      <t>ナゴ</t>
    </rPh>
    <rPh sb="3" eb="6">
      <t>テッコウショ</t>
    </rPh>
    <phoneticPr fontId="1"/>
  </si>
  <si>
    <t>双葉アルミ工業㈱</t>
    <rPh sb="0" eb="2">
      <t>フタバ</t>
    </rPh>
    <rPh sb="5" eb="7">
      <t>コウギョウ</t>
    </rPh>
    <phoneticPr fontId="1"/>
  </si>
  <si>
    <t>(有)安仲産業</t>
    <rPh sb="0" eb="3">
      <t>ユウ</t>
    </rPh>
    <rPh sb="3" eb="4">
      <t>ヤス</t>
    </rPh>
    <rPh sb="4" eb="5">
      <t>ナカ</t>
    </rPh>
    <rPh sb="5" eb="7">
      <t>サンギョウ</t>
    </rPh>
    <phoneticPr fontId="1"/>
  </si>
  <si>
    <t>森正工業㈱</t>
    <rPh sb="0" eb="2">
      <t>モリマサ</t>
    </rPh>
    <rPh sb="2" eb="4">
      <t>コウギョウ</t>
    </rPh>
    <phoneticPr fontId="1"/>
  </si>
  <si>
    <t>丸平工業</t>
    <rPh sb="0" eb="1">
      <t>マル</t>
    </rPh>
    <rPh sb="1" eb="2">
      <t>ヒラ</t>
    </rPh>
    <rPh sb="2" eb="4">
      <t>コウギョウ</t>
    </rPh>
    <phoneticPr fontId="15"/>
  </si>
  <si>
    <t>仙台</t>
    <rPh sb="0" eb="2">
      <t>センダイ</t>
    </rPh>
    <phoneticPr fontId="3"/>
  </si>
  <si>
    <t>東京</t>
    <rPh sb="0" eb="2">
      <t>トウキョウ</t>
    </rPh>
    <phoneticPr fontId="3"/>
  </si>
  <si>
    <t>名古屋</t>
    <rPh sb="0" eb="3">
      <t>ナゴヤ</t>
    </rPh>
    <phoneticPr fontId="3"/>
  </si>
  <si>
    <t>大阪</t>
    <rPh sb="0" eb="2">
      <t>オオサカ</t>
    </rPh>
    <phoneticPr fontId="3"/>
  </si>
  <si>
    <t>高松</t>
    <rPh sb="0" eb="2">
      <t>タカマツ</t>
    </rPh>
    <phoneticPr fontId="3"/>
  </si>
  <si>
    <t>福岡</t>
    <rPh sb="0" eb="2">
      <t>フクオカ</t>
    </rPh>
    <phoneticPr fontId="3"/>
  </si>
  <si>
    <t>沖縄</t>
    <rPh sb="0" eb="2">
      <t>オキナワ</t>
    </rPh>
    <phoneticPr fontId="3"/>
  </si>
  <si>
    <t>取得希望資格：AL◆級</t>
    <rPh sb="10" eb="11">
      <t>キュウ</t>
    </rPh>
    <phoneticPr fontId="3"/>
  </si>
  <si>
    <t>104</t>
  </si>
  <si>
    <t>111</t>
  </si>
  <si>
    <t>111_東鉄工業</t>
    <rPh sb="4" eb="6">
      <t>トウテツ</t>
    </rPh>
    <rPh sb="6" eb="8">
      <t>コウギョウ</t>
    </rPh>
    <phoneticPr fontId="15"/>
  </si>
  <si>
    <t>112</t>
  </si>
  <si>
    <t>113</t>
  </si>
  <si>
    <r>
      <t>113_トータル住器</t>
    </r>
    <r>
      <rPr>
        <sz val="11"/>
        <rFont val="ＭＳ Ｐゴシック"/>
        <family val="3"/>
        <charset val="128"/>
      </rPr>
      <t/>
    </r>
    <rPh sb="8" eb="9">
      <t>ジュウ</t>
    </rPh>
    <rPh sb="9" eb="10">
      <t>ウツワ</t>
    </rPh>
    <phoneticPr fontId="15"/>
  </si>
  <si>
    <t>114</t>
  </si>
  <si>
    <t>146</t>
  </si>
  <si>
    <t>151_井上鐵工</t>
    <rPh sb="4" eb="6">
      <t>イノウエ</t>
    </rPh>
    <rPh sb="6" eb="8">
      <t>テッコウ</t>
    </rPh>
    <phoneticPr fontId="2"/>
  </si>
  <si>
    <t>152</t>
  </si>
  <si>
    <t>203</t>
  </si>
  <si>
    <t>219</t>
  </si>
  <si>
    <t>生年</t>
    <rPh sb="0" eb="2">
      <t>セイネン</t>
    </rPh>
    <phoneticPr fontId="3"/>
  </si>
  <si>
    <t>生月</t>
    <rPh sb="0" eb="1">
      <t>ウ</t>
    </rPh>
    <rPh sb="1" eb="2">
      <t>ツキ</t>
    </rPh>
    <phoneticPr fontId="3"/>
  </si>
  <si>
    <t>生日</t>
    <rPh sb="0" eb="1">
      <t>ウ</t>
    </rPh>
    <rPh sb="1" eb="2">
      <t>ヒ</t>
    </rPh>
    <phoneticPr fontId="3"/>
  </si>
  <si>
    <t>所属会社</t>
    <rPh sb="0" eb="2">
      <t>ショゾク</t>
    </rPh>
    <phoneticPr fontId="3"/>
  </si>
  <si>
    <t>銀行名</t>
    <rPh sb="0" eb="3">
      <t>ギンコウメイ</t>
    </rPh>
    <phoneticPr fontId="2"/>
  </si>
  <si>
    <t>三菱東京ＵＦＪ・青山支店（普）</t>
    <rPh sb="0" eb="2">
      <t>ミツビシ</t>
    </rPh>
    <rPh sb="2" eb="4">
      <t>トウキョウ</t>
    </rPh>
    <phoneticPr fontId="2"/>
  </si>
  <si>
    <t>会社</t>
    <rPh sb="0" eb="2">
      <t>カイシャ</t>
    </rPh>
    <phoneticPr fontId="2"/>
  </si>
  <si>
    <t>自宅</t>
    <rPh sb="0" eb="2">
      <t>ジタク</t>
    </rPh>
    <phoneticPr fontId="2"/>
  </si>
  <si>
    <t>所在地</t>
    <rPh sb="0" eb="3">
      <t>ショザイチ</t>
    </rPh>
    <phoneticPr fontId="2"/>
  </si>
  <si>
    <t>払込元郵便局名</t>
    <rPh sb="2" eb="3">
      <t>モト</t>
    </rPh>
    <phoneticPr fontId="2"/>
  </si>
  <si>
    <t>記入凡例</t>
    <rPh sb="0" eb="1">
      <t>キ</t>
    </rPh>
    <rPh sb="1" eb="2">
      <t>ニュウ</t>
    </rPh>
    <rPh sb="2" eb="4">
      <t>ハンレイ</t>
    </rPh>
    <phoneticPr fontId="2"/>
  </si>
  <si>
    <t xml:space="preserve"> リストより選択部位</t>
    <rPh sb="6" eb="8">
      <t>センタク</t>
    </rPh>
    <rPh sb="8" eb="10">
      <t>ブイ</t>
    </rPh>
    <phoneticPr fontId="2"/>
  </si>
  <si>
    <t>空白</t>
    <rPh sb="0" eb="2">
      <t>クウハク</t>
    </rPh>
    <phoneticPr fontId="2"/>
  </si>
  <si>
    <t>札幌</t>
    <rPh sb="0" eb="2">
      <t>サッポロ</t>
    </rPh>
    <phoneticPr fontId="3"/>
  </si>
  <si>
    <t>金沢</t>
    <rPh sb="0" eb="2">
      <t>カナザワ</t>
    </rPh>
    <phoneticPr fontId="3"/>
  </si>
  <si>
    <t>2012年</t>
    <rPh sb="4" eb="5">
      <t>ネン</t>
    </rPh>
    <phoneticPr fontId="2"/>
  </si>
  <si>
    <t>2001年</t>
    <rPh sb="4" eb="5">
      <t>ネン</t>
    </rPh>
    <phoneticPr fontId="2"/>
  </si>
  <si>
    <t>2002年</t>
    <rPh sb="4" eb="5">
      <t>ネン</t>
    </rPh>
    <phoneticPr fontId="2"/>
  </si>
  <si>
    <t>2003年</t>
    <rPh sb="4" eb="5">
      <t>ネン</t>
    </rPh>
    <phoneticPr fontId="2"/>
  </si>
  <si>
    <t>2004年</t>
    <rPh sb="4" eb="5">
      <t>ネン</t>
    </rPh>
    <phoneticPr fontId="2"/>
  </si>
  <si>
    <t>2005年</t>
    <rPh sb="4" eb="5">
      <t>ネン</t>
    </rPh>
    <phoneticPr fontId="2"/>
  </si>
  <si>
    <t>2006年</t>
    <rPh sb="4" eb="5">
      <t>ネン</t>
    </rPh>
    <phoneticPr fontId="2"/>
  </si>
  <si>
    <t>2007年</t>
    <rPh sb="4" eb="5">
      <t>ネン</t>
    </rPh>
    <phoneticPr fontId="2"/>
  </si>
  <si>
    <t>2008年</t>
    <rPh sb="4" eb="5">
      <t>ネン</t>
    </rPh>
    <phoneticPr fontId="2"/>
  </si>
  <si>
    <t>2009年</t>
    <rPh sb="4" eb="5">
      <t>ネン</t>
    </rPh>
    <phoneticPr fontId="2"/>
  </si>
  <si>
    <t>2010年</t>
    <rPh sb="4" eb="5">
      <t>ネン</t>
    </rPh>
    <phoneticPr fontId="2"/>
  </si>
  <si>
    <t>2011年</t>
    <rPh sb="4" eb="5">
      <t>ネン</t>
    </rPh>
    <phoneticPr fontId="2"/>
  </si>
  <si>
    <t>2013年</t>
    <rPh sb="4" eb="5">
      <t>ネン</t>
    </rPh>
    <phoneticPr fontId="2"/>
  </si>
  <si>
    <t>2014年</t>
    <rPh sb="4" eb="5">
      <t>ネン</t>
    </rPh>
    <phoneticPr fontId="2"/>
  </si>
  <si>
    <t>2015年</t>
    <rPh sb="4" eb="5">
      <t>ネン</t>
    </rPh>
    <phoneticPr fontId="2"/>
  </si>
  <si>
    <t>2016年</t>
    <rPh sb="4" eb="5">
      <t>ネン</t>
    </rPh>
    <phoneticPr fontId="2"/>
  </si>
  <si>
    <t>2017年</t>
    <rPh sb="4" eb="5">
      <t>ネン</t>
    </rPh>
    <phoneticPr fontId="2"/>
  </si>
  <si>
    <t>2018年</t>
    <rPh sb="4" eb="5">
      <t>ネン</t>
    </rPh>
    <phoneticPr fontId="2"/>
  </si>
  <si>
    <t>2019年</t>
    <rPh sb="4" eb="5">
      <t>ネン</t>
    </rPh>
    <phoneticPr fontId="2"/>
  </si>
  <si>
    <t>2020年</t>
    <rPh sb="4" eb="5">
      <t>ネン</t>
    </rPh>
    <phoneticPr fontId="2"/>
  </si>
  <si>
    <t>2021年</t>
    <rPh sb="4" eb="5">
      <t>ネン</t>
    </rPh>
    <phoneticPr fontId="2"/>
  </si>
  <si>
    <t>2022年</t>
    <rPh sb="4" eb="5">
      <t>ネン</t>
    </rPh>
    <phoneticPr fontId="2"/>
  </si>
  <si>
    <t>2023年</t>
    <rPh sb="4" eb="5">
      <t>ネン</t>
    </rPh>
    <phoneticPr fontId="2"/>
  </si>
  <si>
    <t>2024年</t>
    <rPh sb="4" eb="5">
      <t>ネン</t>
    </rPh>
    <phoneticPr fontId="2"/>
  </si>
  <si>
    <t>2025年</t>
    <rPh sb="4" eb="5">
      <t>ネン</t>
    </rPh>
    <phoneticPr fontId="2"/>
  </si>
  <si>
    <t>2026年</t>
    <rPh sb="4" eb="5">
      <t>ネン</t>
    </rPh>
    <phoneticPr fontId="2"/>
  </si>
  <si>
    <t>2027年</t>
    <rPh sb="4" eb="5">
      <t>ネン</t>
    </rPh>
    <phoneticPr fontId="2"/>
  </si>
  <si>
    <t>2028年</t>
    <rPh sb="4" eb="5">
      <t>ネン</t>
    </rPh>
    <phoneticPr fontId="2"/>
  </si>
  <si>
    <t>2029年</t>
    <rPh sb="4" eb="5">
      <t>ネン</t>
    </rPh>
    <phoneticPr fontId="2"/>
  </si>
  <si>
    <t>2030年</t>
    <rPh sb="4" eb="5">
      <t>ネン</t>
    </rPh>
    <phoneticPr fontId="2"/>
  </si>
  <si>
    <t>2031年</t>
    <rPh sb="4" eb="5">
      <t>ネン</t>
    </rPh>
    <phoneticPr fontId="2"/>
  </si>
  <si>
    <t>2032年</t>
    <rPh sb="4" eb="5">
      <t>ネン</t>
    </rPh>
    <phoneticPr fontId="2"/>
  </si>
  <si>
    <t>2033年</t>
    <rPh sb="4" eb="5">
      <t>ネン</t>
    </rPh>
    <phoneticPr fontId="2"/>
  </si>
  <si>
    <t>2034年</t>
    <rPh sb="4" eb="5">
      <t>ネン</t>
    </rPh>
    <phoneticPr fontId="2"/>
  </si>
  <si>
    <t>2035年</t>
    <rPh sb="4" eb="5">
      <t>ネン</t>
    </rPh>
    <phoneticPr fontId="2"/>
  </si>
  <si>
    <t>2036年</t>
    <rPh sb="4" eb="5">
      <t>ネン</t>
    </rPh>
    <phoneticPr fontId="2"/>
  </si>
  <si>
    <t>2037年</t>
    <rPh sb="4" eb="5">
      <t>ネン</t>
    </rPh>
    <phoneticPr fontId="2"/>
  </si>
  <si>
    <t>2038年</t>
    <rPh sb="4" eb="5">
      <t>ネン</t>
    </rPh>
    <phoneticPr fontId="2"/>
  </si>
  <si>
    <t>2039年</t>
    <rPh sb="4" eb="5">
      <t>ネン</t>
    </rPh>
    <phoneticPr fontId="2"/>
  </si>
  <si>
    <t>2040年</t>
    <rPh sb="4" eb="5">
      <t>ネン</t>
    </rPh>
    <phoneticPr fontId="2"/>
  </si>
  <si>
    <t>2041年</t>
    <rPh sb="4" eb="5">
      <t>ネン</t>
    </rPh>
    <phoneticPr fontId="2"/>
  </si>
  <si>
    <t>2042年</t>
    <rPh sb="4" eb="5">
      <t>ネン</t>
    </rPh>
    <phoneticPr fontId="2"/>
  </si>
  <si>
    <t>2043年</t>
    <rPh sb="4" eb="5">
      <t>ネン</t>
    </rPh>
    <phoneticPr fontId="2"/>
  </si>
  <si>
    <t>2044年</t>
    <rPh sb="4" eb="5">
      <t>ネン</t>
    </rPh>
    <phoneticPr fontId="2"/>
  </si>
  <si>
    <t>2045年</t>
    <rPh sb="4" eb="5">
      <t>ネン</t>
    </rPh>
    <phoneticPr fontId="2"/>
  </si>
  <si>
    <t>2046年</t>
    <rPh sb="4" eb="5">
      <t>ネン</t>
    </rPh>
    <phoneticPr fontId="2"/>
  </si>
  <si>
    <t>2047年</t>
    <rPh sb="4" eb="5">
      <t>ネン</t>
    </rPh>
    <phoneticPr fontId="2"/>
  </si>
  <si>
    <t>2048年</t>
    <rPh sb="4" eb="5">
      <t>ネン</t>
    </rPh>
    <phoneticPr fontId="2"/>
  </si>
  <si>
    <t>2049年</t>
    <rPh sb="4" eb="5">
      <t>ネン</t>
    </rPh>
    <phoneticPr fontId="2"/>
  </si>
  <si>
    <t>2050年</t>
    <rPh sb="4" eb="5">
      <t>ネン</t>
    </rPh>
    <phoneticPr fontId="2"/>
  </si>
  <si>
    <t>受講・受験番号</t>
    <rPh sb="0" eb="2">
      <t>ジュコウ</t>
    </rPh>
    <rPh sb="3" eb="5">
      <t>ジュケン</t>
    </rPh>
    <rPh sb="5" eb="7">
      <t>バンゴウ</t>
    </rPh>
    <phoneticPr fontId="3"/>
  </si>
  <si>
    <t>受講・受験会場名</t>
    <rPh sb="3" eb="5">
      <t>ジュケン</t>
    </rPh>
    <rPh sb="7" eb="8">
      <t>メイ</t>
    </rPh>
    <phoneticPr fontId="2"/>
  </si>
  <si>
    <t>合格時の「合格番号」を示す！</t>
    <rPh sb="0" eb="1">
      <t>ゴウ</t>
    </rPh>
    <rPh sb="1" eb="2">
      <t>カク</t>
    </rPh>
    <rPh sb="2" eb="3">
      <t>ジ</t>
    </rPh>
    <rPh sb="5" eb="7">
      <t>ゴウカク</t>
    </rPh>
    <rPh sb="7" eb="9">
      <t>バンゴウ</t>
    </rPh>
    <rPh sb="11" eb="12">
      <t>シメ</t>
    </rPh>
    <phoneticPr fontId="3"/>
  </si>
  <si>
    <t>個人情報：基本入力項目</t>
    <rPh sb="0" eb="2">
      <t>コジン</t>
    </rPh>
    <rPh sb="2" eb="4">
      <t>ジョウホウ</t>
    </rPh>
    <rPh sb="5" eb="7">
      <t>キホン</t>
    </rPh>
    <rPh sb="7" eb="9">
      <t>ニュウリョク</t>
    </rPh>
    <rPh sb="9" eb="11">
      <t>コウモク</t>
    </rPh>
    <phoneticPr fontId="3"/>
  </si>
  <si>
    <t>旧資格認定年月日</t>
    <rPh sb="0" eb="1">
      <t>キュウ</t>
    </rPh>
    <rPh sb="1" eb="3">
      <t>シカク</t>
    </rPh>
    <rPh sb="3" eb="5">
      <t>ニンテイ</t>
    </rPh>
    <rPh sb="5" eb="6">
      <t>ネン</t>
    </rPh>
    <rPh sb="6" eb="7">
      <t>ヅキ</t>
    </rPh>
    <rPh sb="7" eb="8">
      <t>ヒ</t>
    </rPh>
    <phoneticPr fontId="3"/>
  </si>
  <si>
    <t>001_三協立山㈱</t>
    <rPh sb="6" eb="8">
      <t>タテヤマ</t>
    </rPh>
    <phoneticPr fontId="15"/>
  </si>
  <si>
    <t>001_末広商事</t>
    <rPh sb="4" eb="6">
      <t>スエヒロ</t>
    </rPh>
    <rPh sb="6" eb="8">
      <t>ショウジ</t>
    </rPh>
    <phoneticPr fontId="15"/>
  </si>
  <si>
    <t>004_LIXIL鈴木シャッター</t>
    <rPh sb="9" eb="11">
      <t>スズキ</t>
    </rPh>
    <phoneticPr fontId="15"/>
  </si>
  <si>
    <t>004_新日軽ビル建材販売</t>
    <rPh sb="4" eb="7">
      <t>シンニッケイ</t>
    </rPh>
    <rPh sb="9" eb="11">
      <t>ケンザイ</t>
    </rPh>
    <rPh sb="11" eb="13">
      <t>ハンバイ</t>
    </rPh>
    <phoneticPr fontId="15"/>
  </si>
  <si>
    <t>004_日研工業</t>
    <rPh sb="4" eb="6">
      <t>ニッケン</t>
    </rPh>
    <rPh sb="6" eb="8">
      <t>コウギョウ</t>
    </rPh>
    <phoneticPr fontId="15"/>
  </si>
  <si>
    <t>004_日軽産業</t>
    <rPh sb="6" eb="8">
      <t>サンギョウ</t>
    </rPh>
    <phoneticPr fontId="3"/>
  </si>
  <si>
    <t>004_浜名建材</t>
    <rPh sb="4" eb="6">
      <t>ハマナ</t>
    </rPh>
    <rPh sb="6" eb="8">
      <t>ケンザイ</t>
    </rPh>
    <phoneticPr fontId="3"/>
  </si>
  <si>
    <t>004_明和建材</t>
    <rPh sb="4" eb="6">
      <t>メイワ</t>
    </rPh>
    <rPh sb="6" eb="8">
      <t>ケンザイ</t>
    </rPh>
    <phoneticPr fontId="15"/>
  </si>
  <si>
    <t>004_オールサッシ販売</t>
    <rPh sb="10" eb="12">
      <t>ハンバイ</t>
    </rPh>
    <phoneticPr fontId="3"/>
  </si>
  <si>
    <t>004_信田屋</t>
    <rPh sb="4" eb="6">
      <t>ノブタ</t>
    </rPh>
    <rPh sb="6" eb="7">
      <t>ヤ</t>
    </rPh>
    <phoneticPr fontId="15"/>
  </si>
  <si>
    <t>012_近畿車輛</t>
    <rPh sb="4" eb="6">
      <t>キンキ</t>
    </rPh>
    <rPh sb="6" eb="8">
      <t>シャリョウ</t>
    </rPh>
    <phoneticPr fontId="15"/>
  </si>
  <si>
    <t>自動表示部位</t>
    <rPh sb="0" eb="2">
      <t>ジドウ</t>
    </rPh>
    <rPh sb="2" eb="4">
      <t>ヒョウジ</t>
    </rPh>
    <rPh sb="4" eb="6">
      <t>ブイ</t>
    </rPh>
    <phoneticPr fontId="2"/>
  </si>
  <si>
    <t>希望数量</t>
    <rPh sb="0" eb="2">
      <t>キボウ</t>
    </rPh>
    <rPh sb="2" eb="4">
      <t>スウリョウ</t>
    </rPh>
    <phoneticPr fontId="2"/>
  </si>
  <si>
    <t>金　額</t>
    <rPh sb="0" eb="1">
      <t>カネ</t>
    </rPh>
    <rPh sb="2" eb="3">
      <t>ガク</t>
    </rPh>
    <phoneticPr fontId="2"/>
  </si>
  <si>
    <t>01札幌</t>
    <rPh sb="2" eb="4">
      <t>サッポロ</t>
    </rPh>
    <phoneticPr fontId="3"/>
  </si>
  <si>
    <t>02仙台</t>
    <rPh sb="2" eb="4">
      <t>センダイ</t>
    </rPh>
    <phoneticPr fontId="3"/>
  </si>
  <si>
    <t>004_</t>
  </si>
  <si>
    <t>006_</t>
  </si>
  <si>
    <t>06金沢</t>
    <rPh sb="2" eb="4">
      <t>カナザワ</t>
    </rPh>
    <phoneticPr fontId="3"/>
  </si>
  <si>
    <t>007_</t>
  </si>
  <si>
    <t>07名古屋</t>
    <rPh sb="2" eb="5">
      <t>ナゴヤ</t>
    </rPh>
    <phoneticPr fontId="3"/>
  </si>
  <si>
    <t>008_</t>
  </si>
  <si>
    <t>08大阪</t>
    <rPh sb="2" eb="4">
      <t>オオサカ</t>
    </rPh>
    <phoneticPr fontId="3"/>
  </si>
  <si>
    <t>010_</t>
  </si>
  <si>
    <t>11福岡</t>
    <rPh sb="2" eb="4">
      <t>フクオカ</t>
    </rPh>
    <phoneticPr fontId="3"/>
  </si>
  <si>
    <t>011_</t>
  </si>
  <si>
    <t>012_</t>
  </si>
  <si>
    <t>014_</t>
  </si>
  <si>
    <t>10高松</t>
    <rPh sb="2" eb="4">
      <t>タカマツ</t>
    </rPh>
    <phoneticPr fontId="3"/>
  </si>
  <si>
    <t>015_</t>
  </si>
  <si>
    <t>12沖縄</t>
    <rPh sb="2" eb="4">
      <t>オキナワ</t>
    </rPh>
    <phoneticPr fontId="3"/>
  </si>
  <si>
    <t>016_</t>
  </si>
  <si>
    <t>017_</t>
  </si>
  <si>
    <t>018_</t>
  </si>
  <si>
    <t>022_</t>
  </si>
  <si>
    <t>026_</t>
  </si>
  <si>
    <t>027_</t>
  </si>
  <si>
    <t>028_</t>
  </si>
  <si>
    <t>029_</t>
  </si>
  <si>
    <t>030_</t>
  </si>
  <si>
    <t>031_</t>
  </si>
  <si>
    <t>032_</t>
  </si>
  <si>
    <t>033_</t>
  </si>
  <si>
    <t>034_</t>
  </si>
  <si>
    <t>035_</t>
  </si>
  <si>
    <t>036_</t>
  </si>
  <si>
    <t>041_</t>
  </si>
  <si>
    <t>043_</t>
  </si>
  <si>
    <t>044_</t>
  </si>
  <si>
    <t>045_</t>
  </si>
  <si>
    <t>048_</t>
  </si>
  <si>
    <t>049_</t>
  </si>
  <si>
    <t>052_</t>
  </si>
  <si>
    <t>053_</t>
  </si>
  <si>
    <t>054_</t>
  </si>
  <si>
    <t>ｱﾙﾐ1級</t>
    <rPh sb="4" eb="5">
      <t>キュウ</t>
    </rPh>
    <phoneticPr fontId="2"/>
  </si>
  <si>
    <t>055_</t>
  </si>
  <si>
    <t>ｱﾙﾐ2級</t>
    <rPh sb="4" eb="5">
      <t>キュウ</t>
    </rPh>
    <phoneticPr fontId="2"/>
  </si>
  <si>
    <t>061_</t>
  </si>
  <si>
    <t>ｱﾙﾐ3級</t>
    <rPh sb="4" eb="5">
      <t>キュウ</t>
    </rPh>
    <phoneticPr fontId="2"/>
  </si>
  <si>
    <t>064_</t>
  </si>
  <si>
    <t>・ｽﾁｰﾙ1級</t>
    <rPh sb="6" eb="7">
      <t>キュウ</t>
    </rPh>
    <phoneticPr fontId="2"/>
  </si>
  <si>
    <t>065_</t>
  </si>
  <si>
    <t>・ｽﾁｰﾙ2級</t>
    <rPh sb="6" eb="7">
      <t>キュウ</t>
    </rPh>
    <phoneticPr fontId="2"/>
  </si>
  <si>
    <t>070_</t>
  </si>
  <si>
    <t>・ｽﾁｰﾙ3級</t>
    <rPh sb="6" eb="7">
      <t>キュウ</t>
    </rPh>
    <phoneticPr fontId="2"/>
  </si>
  <si>
    <t>071_</t>
  </si>
  <si>
    <t>072_</t>
  </si>
  <si>
    <t>073_</t>
  </si>
  <si>
    <t>075_</t>
  </si>
  <si>
    <t>077_</t>
  </si>
  <si>
    <t>081_</t>
  </si>
  <si>
    <t>084_</t>
  </si>
  <si>
    <t>086_</t>
  </si>
  <si>
    <t>087_</t>
  </si>
  <si>
    <t>088_</t>
  </si>
  <si>
    <t>090_</t>
  </si>
  <si>
    <t>093_</t>
  </si>
  <si>
    <t>094_</t>
  </si>
  <si>
    <t>095_</t>
  </si>
  <si>
    <t>096_</t>
  </si>
  <si>
    <t>103_</t>
  </si>
  <si>
    <t>104_</t>
  </si>
  <si>
    <t>105_</t>
  </si>
  <si>
    <t>106_</t>
  </si>
  <si>
    <t>108_</t>
  </si>
  <si>
    <t>110_</t>
  </si>
  <si>
    <t>111_</t>
  </si>
  <si>
    <t>112_</t>
  </si>
  <si>
    <t>113_</t>
  </si>
  <si>
    <t>114_</t>
  </si>
  <si>
    <t>115_</t>
  </si>
  <si>
    <t>116_</t>
  </si>
  <si>
    <t>117_</t>
  </si>
  <si>
    <t>118_</t>
  </si>
  <si>
    <t>119_</t>
  </si>
  <si>
    <t>120_</t>
  </si>
  <si>
    <t>121_</t>
  </si>
  <si>
    <t>123_</t>
  </si>
  <si>
    <t>124_</t>
  </si>
  <si>
    <t>125_</t>
  </si>
  <si>
    <t>126_</t>
  </si>
  <si>
    <t>127_</t>
  </si>
  <si>
    <t>128_</t>
  </si>
  <si>
    <t>129_</t>
  </si>
  <si>
    <t>130_</t>
  </si>
  <si>
    <t>131_</t>
  </si>
  <si>
    <t>133_</t>
  </si>
  <si>
    <t>135_</t>
  </si>
  <si>
    <t>136_</t>
  </si>
  <si>
    <t>137_</t>
  </si>
  <si>
    <t>139_</t>
  </si>
  <si>
    <t>141_</t>
  </si>
  <si>
    <t>142_</t>
  </si>
  <si>
    <t>144_</t>
  </si>
  <si>
    <t>145_</t>
  </si>
  <si>
    <t>146_</t>
  </si>
  <si>
    <t>149_</t>
  </si>
  <si>
    <t>151_</t>
  </si>
  <si>
    <t>152_</t>
  </si>
  <si>
    <t>155_</t>
  </si>
  <si>
    <t>200_</t>
  </si>
  <si>
    <t>201_</t>
  </si>
  <si>
    <t>202_</t>
  </si>
  <si>
    <t>203_</t>
  </si>
  <si>
    <t>204_</t>
  </si>
  <si>
    <t>212_</t>
  </si>
  <si>
    <t>214_</t>
  </si>
  <si>
    <t>215_</t>
  </si>
  <si>
    <t>218_</t>
  </si>
  <si>
    <t>219_</t>
  </si>
  <si>
    <t>500_</t>
  </si>
  <si>
    <t>電 話</t>
    <rPh sb="0" eb="1">
      <t>デン</t>
    </rPh>
    <rPh sb="2" eb="3">
      <t>ハナシ</t>
    </rPh>
    <phoneticPr fontId="2"/>
  </si>
  <si>
    <t xml:space="preserve"> 文字・数字記入部位</t>
    <rPh sb="1" eb="3">
      <t>モジ</t>
    </rPh>
    <rPh sb="4" eb="6">
      <t>スウジ</t>
    </rPh>
    <rPh sb="6" eb="7">
      <t>キ</t>
    </rPh>
    <rPh sb="7" eb="8">
      <t>ニュウ</t>
    </rPh>
    <rPh sb="8" eb="10">
      <t>ブイ</t>
    </rPh>
    <phoneticPr fontId="2"/>
  </si>
  <si>
    <t>年</t>
    <phoneticPr fontId="2"/>
  </si>
  <si>
    <t>〒　</t>
    <phoneticPr fontId="2"/>
  </si>
  <si>
    <t>FAX</t>
    <phoneticPr fontId="2"/>
  </si>
  <si>
    <t>① 10:30－11:30</t>
    <phoneticPr fontId="2"/>
  </si>
  <si>
    <t xml:space="preserve">　アルミ </t>
    <phoneticPr fontId="2"/>
  </si>
  <si>
    <t>② 13:00－14:30</t>
    <phoneticPr fontId="2"/>
  </si>
  <si>
    <t xml:space="preserve">　スチール </t>
    <phoneticPr fontId="2"/>
  </si>
  <si>
    <t>③ 15:00－16:30</t>
    <phoneticPr fontId="2"/>
  </si>
  <si>
    <t>(最大受験科目：３科目/日)</t>
    <phoneticPr fontId="2"/>
  </si>
  <si>
    <t>記号</t>
    <phoneticPr fontId="2"/>
  </si>
  <si>
    <t>㊞</t>
    <phoneticPr fontId="2"/>
  </si>
  <si>
    <t>1.当協会は申込者からお預かりした個人情報を保護するため、個人情報に関する法令及びその他規範を遵守します。</t>
    <rPh sb="2" eb="5">
      <t>トウキョウカイ</t>
    </rPh>
    <rPh sb="6" eb="8">
      <t>モウシコミ</t>
    </rPh>
    <rPh sb="8" eb="9">
      <t>シャ</t>
    </rPh>
    <rPh sb="12" eb="13">
      <t>アズ</t>
    </rPh>
    <rPh sb="17" eb="19">
      <t>コジン</t>
    </rPh>
    <rPh sb="19" eb="21">
      <t>ジョウホウ</t>
    </rPh>
    <rPh sb="22" eb="24">
      <t>ホゴ</t>
    </rPh>
    <rPh sb="29" eb="31">
      <t>コジン</t>
    </rPh>
    <rPh sb="31" eb="33">
      <t>ジョウホウ</t>
    </rPh>
    <rPh sb="34" eb="35">
      <t>カン</t>
    </rPh>
    <rPh sb="37" eb="39">
      <t>ホウレイ</t>
    </rPh>
    <rPh sb="39" eb="40">
      <t>オヨ</t>
    </rPh>
    <rPh sb="43" eb="44">
      <t>タ</t>
    </rPh>
    <rPh sb="44" eb="46">
      <t>キハン</t>
    </rPh>
    <rPh sb="47" eb="49">
      <t>ジュンシュ</t>
    </rPh>
    <phoneticPr fontId="2"/>
  </si>
  <si>
    <t>2.お申込時、当協会が取得した申込者の個人情報は、当協会と申込者の連絡及び当協会が申込者にサービスを提供する手段としてのみ使用します。</t>
    <rPh sb="3" eb="5">
      <t>モウシコミ</t>
    </rPh>
    <rPh sb="5" eb="6">
      <t>ジ</t>
    </rPh>
    <rPh sb="7" eb="10">
      <t>トウキョウカイ</t>
    </rPh>
    <rPh sb="11" eb="13">
      <t>シュトク</t>
    </rPh>
    <rPh sb="15" eb="17">
      <t>モウシコミ</t>
    </rPh>
    <rPh sb="17" eb="18">
      <t>シャ</t>
    </rPh>
    <rPh sb="19" eb="21">
      <t>コジン</t>
    </rPh>
    <rPh sb="21" eb="23">
      <t>ジョウホウ</t>
    </rPh>
    <rPh sb="25" eb="28">
      <t>トウキョウカイ</t>
    </rPh>
    <rPh sb="29" eb="31">
      <t>モウシコミ</t>
    </rPh>
    <rPh sb="31" eb="32">
      <t>シャ</t>
    </rPh>
    <rPh sb="33" eb="35">
      <t>レンラク</t>
    </rPh>
    <rPh sb="35" eb="36">
      <t>オヨ</t>
    </rPh>
    <rPh sb="37" eb="40">
      <t>トウキョウカイ</t>
    </rPh>
    <rPh sb="41" eb="43">
      <t>モウシコミ</t>
    </rPh>
    <rPh sb="43" eb="44">
      <t>シャ</t>
    </rPh>
    <rPh sb="50" eb="52">
      <t>テイキョウ</t>
    </rPh>
    <rPh sb="54" eb="56">
      <t>シュダン</t>
    </rPh>
    <rPh sb="61" eb="63">
      <t>シヨウ</t>
    </rPh>
    <phoneticPr fontId="2"/>
  </si>
  <si>
    <t>4.当協会が保有した個人情報は、申込者ご本人のご意向に従い開示、訂正、抹消を行うことができるものとします。</t>
    <rPh sb="2" eb="5">
      <t>トウキョウカイ</t>
    </rPh>
    <rPh sb="6" eb="8">
      <t>ホユウ</t>
    </rPh>
    <rPh sb="10" eb="12">
      <t>コジン</t>
    </rPh>
    <rPh sb="12" eb="14">
      <t>ジョウホウ</t>
    </rPh>
    <rPh sb="16" eb="18">
      <t>モウシコミ</t>
    </rPh>
    <rPh sb="18" eb="19">
      <t>シャ</t>
    </rPh>
    <rPh sb="20" eb="22">
      <t>ホンニン</t>
    </rPh>
    <rPh sb="24" eb="26">
      <t>イコウ</t>
    </rPh>
    <rPh sb="27" eb="28">
      <t>シタガ</t>
    </rPh>
    <rPh sb="29" eb="31">
      <t>カイジ</t>
    </rPh>
    <rPh sb="32" eb="34">
      <t>テイセイ</t>
    </rPh>
    <rPh sb="35" eb="37">
      <t>マッショウ</t>
    </rPh>
    <rPh sb="38" eb="39">
      <t>オコナ</t>
    </rPh>
    <phoneticPr fontId="2"/>
  </si>
  <si>
    <t>申請　A2</t>
    <phoneticPr fontId="3"/>
  </si>
  <si>
    <t>申請　S2</t>
    <phoneticPr fontId="3"/>
  </si>
  <si>
    <t>合格　A2</t>
    <phoneticPr fontId="3"/>
  </si>
  <si>
    <t>合格　A3</t>
    <phoneticPr fontId="3"/>
  </si>
  <si>
    <t>合格　S1</t>
    <phoneticPr fontId="3"/>
  </si>
  <si>
    <t>合格　S2</t>
    <phoneticPr fontId="3"/>
  </si>
  <si>
    <t>合格　S3</t>
    <phoneticPr fontId="3"/>
  </si>
  <si>
    <t>ふりがな</t>
    <phoneticPr fontId="3"/>
  </si>
  <si>
    <t>所在地　番地</t>
    <phoneticPr fontId="3"/>
  </si>
  <si>
    <t>入社年月日</t>
    <phoneticPr fontId="3"/>
  </si>
  <si>
    <t>職種経験年数</t>
    <phoneticPr fontId="3"/>
  </si>
  <si>
    <t>マニュアル：AL</t>
    <phoneticPr fontId="3"/>
  </si>
  <si>
    <t>マニュアル：ST</t>
    <phoneticPr fontId="3"/>
  </si>
  <si>
    <t>01</t>
    <phoneticPr fontId="3"/>
  </si>
  <si>
    <t>北海道</t>
    <phoneticPr fontId="3"/>
  </si>
  <si>
    <t>001</t>
    <phoneticPr fontId="2"/>
  </si>
  <si>
    <t>1_</t>
    <phoneticPr fontId="2"/>
  </si>
  <si>
    <t>001_</t>
    <phoneticPr fontId="2"/>
  </si>
  <si>
    <t>02</t>
    <phoneticPr fontId="3"/>
  </si>
  <si>
    <t>青森県</t>
    <phoneticPr fontId="3"/>
  </si>
  <si>
    <t>2_</t>
    <phoneticPr fontId="2"/>
  </si>
  <si>
    <t>004_㈱LIXIL</t>
    <phoneticPr fontId="15"/>
  </si>
  <si>
    <t>㈱LIXIL</t>
    <phoneticPr fontId="15"/>
  </si>
  <si>
    <t>004</t>
    <phoneticPr fontId="2"/>
  </si>
  <si>
    <t>03</t>
    <phoneticPr fontId="2"/>
  </si>
  <si>
    <t>岩手県</t>
    <phoneticPr fontId="3"/>
  </si>
  <si>
    <t>001_クロハラ</t>
    <phoneticPr fontId="2"/>
  </si>
  <si>
    <t>クロハラ</t>
    <phoneticPr fontId="2"/>
  </si>
  <si>
    <t>3_</t>
    <phoneticPr fontId="2"/>
  </si>
  <si>
    <t>006_不二サッシ㈱</t>
    <phoneticPr fontId="3"/>
  </si>
  <si>
    <t>不二サッシ㈱</t>
    <phoneticPr fontId="3"/>
  </si>
  <si>
    <t>006</t>
    <phoneticPr fontId="2"/>
  </si>
  <si>
    <t>04</t>
    <phoneticPr fontId="2"/>
  </si>
  <si>
    <t>宮城県</t>
    <phoneticPr fontId="3"/>
  </si>
  <si>
    <t>4_</t>
    <phoneticPr fontId="2"/>
  </si>
  <si>
    <t>007_ＹＫＫ ＡＰ㈱</t>
    <phoneticPr fontId="15"/>
  </si>
  <si>
    <t>ＹＫＫ ＡＰ㈱</t>
    <phoneticPr fontId="15"/>
  </si>
  <si>
    <t>007</t>
    <phoneticPr fontId="2"/>
  </si>
  <si>
    <t>05</t>
    <phoneticPr fontId="2"/>
  </si>
  <si>
    <t>秋田県</t>
    <phoneticPr fontId="3"/>
  </si>
  <si>
    <t>5_</t>
    <phoneticPr fontId="2"/>
  </si>
  <si>
    <t>008_昭和リーフ㈱</t>
    <phoneticPr fontId="15"/>
  </si>
  <si>
    <t>昭和リーフ㈱</t>
    <phoneticPr fontId="15"/>
  </si>
  <si>
    <t>008</t>
    <phoneticPr fontId="2"/>
  </si>
  <si>
    <t>06</t>
    <phoneticPr fontId="2"/>
  </si>
  <si>
    <t>山形県</t>
    <phoneticPr fontId="3"/>
  </si>
  <si>
    <t>6_</t>
    <phoneticPr fontId="2"/>
  </si>
  <si>
    <t>010_文化シャッター㈱</t>
    <phoneticPr fontId="15"/>
  </si>
  <si>
    <t>文化シャッター㈱</t>
    <phoneticPr fontId="15"/>
  </si>
  <si>
    <t>010</t>
    <phoneticPr fontId="2"/>
  </si>
  <si>
    <t>07</t>
    <phoneticPr fontId="2"/>
  </si>
  <si>
    <t>福島県</t>
    <phoneticPr fontId="3"/>
  </si>
  <si>
    <t>7_</t>
    <phoneticPr fontId="2"/>
  </si>
  <si>
    <t>011_三和シヤッター工業㈱</t>
    <phoneticPr fontId="15"/>
  </si>
  <si>
    <t>三和シヤッター工業㈱</t>
    <phoneticPr fontId="15"/>
  </si>
  <si>
    <t>011</t>
    <phoneticPr fontId="2"/>
  </si>
  <si>
    <t>08</t>
    <phoneticPr fontId="2"/>
  </si>
  <si>
    <t>茨城県</t>
    <phoneticPr fontId="3"/>
  </si>
  <si>
    <t>8_</t>
    <phoneticPr fontId="2"/>
  </si>
  <si>
    <t>012</t>
    <phoneticPr fontId="2"/>
  </si>
  <si>
    <t>09</t>
    <phoneticPr fontId="2"/>
  </si>
  <si>
    <t>栃木県</t>
    <phoneticPr fontId="3"/>
  </si>
  <si>
    <t>9_</t>
    <phoneticPr fontId="2"/>
  </si>
  <si>
    <t>014_鐵矢工業㈱</t>
    <phoneticPr fontId="3"/>
  </si>
  <si>
    <t>鐵矢工業㈱</t>
    <phoneticPr fontId="3"/>
  </si>
  <si>
    <t>014</t>
    <phoneticPr fontId="2"/>
  </si>
  <si>
    <t>10</t>
    <phoneticPr fontId="2"/>
  </si>
  <si>
    <t>群馬県</t>
    <phoneticPr fontId="3"/>
  </si>
  <si>
    <t>10_</t>
    <phoneticPr fontId="2"/>
  </si>
  <si>
    <t>015_田中サッシュ工業㈱</t>
    <phoneticPr fontId="3"/>
  </si>
  <si>
    <t>田中サッシュ工業㈱</t>
    <phoneticPr fontId="3"/>
  </si>
  <si>
    <t>015</t>
    <phoneticPr fontId="2"/>
  </si>
  <si>
    <t>11</t>
    <phoneticPr fontId="2"/>
  </si>
  <si>
    <t>埼玉県</t>
    <phoneticPr fontId="3"/>
  </si>
  <si>
    <t>11_</t>
    <phoneticPr fontId="2"/>
  </si>
  <si>
    <t>016_東洋シャッター㈱</t>
    <phoneticPr fontId="15"/>
  </si>
  <si>
    <t>東洋シャッター㈱</t>
    <phoneticPr fontId="15"/>
  </si>
  <si>
    <t>016</t>
    <phoneticPr fontId="2"/>
  </si>
  <si>
    <t>12</t>
    <phoneticPr fontId="2"/>
  </si>
  <si>
    <t>千葉県</t>
    <phoneticPr fontId="3"/>
  </si>
  <si>
    <t>004_タカノサッシ</t>
    <phoneticPr fontId="3"/>
  </si>
  <si>
    <t>タカノサッシ</t>
    <phoneticPr fontId="3"/>
  </si>
  <si>
    <t>12_</t>
    <phoneticPr fontId="2"/>
  </si>
  <si>
    <t>017_日本フネン㈱</t>
    <phoneticPr fontId="3"/>
  </si>
  <si>
    <t>日本フネン㈱</t>
    <phoneticPr fontId="3"/>
  </si>
  <si>
    <t>017</t>
    <phoneticPr fontId="2"/>
  </si>
  <si>
    <t>13</t>
    <phoneticPr fontId="2"/>
  </si>
  <si>
    <t>東京都</t>
    <phoneticPr fontId="3"/>
  </si>
  <si>
    <t>13_</t>
    <phoneticPr fontId="2"/>
  </si>
  <si>
    <t>018_協立サッシ㈱</t>
    <phoneticPr fontId="3"/>
  </si>
  <si>
    <t>協立サッシ㈱</t>
    <phoneticPr fontId="3"/>
  </si>
  <si>
    <t>018</t>
    <phoneticPr fontId="2"/>
  </si>
  <si>
    <t>アルミ</t>
    <phoneticPr fontId="2"/>
  </si>
  <si>
    <t>スチール</t>
    <phoneticPr fontId="2"/>
  </si>
  <si>
    <t>14</t>
    <phoneticPr fontId="2"/>
  </si>
  <si>
    <t>神奈川県</t>
    <phoneticPr fontId="3"/>
  </si>
  <si>
    <t>14_</t>
    <phoneticPr fontId="2"/>
  </si>
  <si>
    <t>022_豊和工業㈱</t>
    <phoneticPr fontId="3"/>
  </si>
  <si>
    <t>豊和工業㈱</t>
    <phoneticPr fontId="3"/>
  </si>
  <si>
    <t>022</t>
    <phoneticPr fontId="2"/>
  </si>
  <si>
    <t>Ａ１</t>
    <phoneticPr fontId="2"/>
  </si>
  <si>
    <t>Ｓ１</t>
    <phoneticPr fontId="2"/>
  </si>
  <si>
    <t>15</t>
    <phoneticPr fontId="2"/>
  </si>
  <si>
    <t>新潟県</t>
    <phoneticPr fontId="3"/>
  </si>
  <si>
    <t>004_日本軽窓㈱</t>
    <phoneticPr fontId="3"/>
  </si>
  <si>
    <t>日本軽窓㈱</t>
    <phoneticPr fontId="3"/>
  </si>
  <si>
    <t>15_</t>
    <phoneticPr fontId="2"/>
  </si>
  <si>
    <t>026_テクノナミケン</t>
    <phoneticPr fontId="2"/>
  </si>
  <si>
    <t>テクノナミケン</t>
    <phoneticPr fontId="2"/>
  </si>
  <si>
    <t>026</t>
    <phoneticPr fontId="2"/>
  </si>
  <si>
    <t>Ｓ２</t>
    <phoneticPr fontId="2"/>
  </si>
  <si>
    <t>16</t>
    <phoneticPr fontId="2"/>
  </si>
  <si>
    <t>富山県</t>
    <phoneticPr fontId="3"/>
  </si>
  <si>
    <t>16_</t>
    <phoneticPr fontId="2"/>
  </si>
  <si>
    <t>027</t>
    <phoneticPr fontId="2"/>
  </si>
  <si>
    <t>Ｓ３</t>
    <phoneticPr fontId="2"/>
  </si>
  <si>
    <t>・</t>
    <phoneticPr fontId="2"/>
  </si>
  <si>
    <t>17</t>
    <phoneticPr fontId="2"/>
  </si>
  <si>
    <t>石川県</t>
    <phoneticPr fontId="3"/>
  </si>
  <si>
    <t>17_</t>
    <phoneticPr fontId="2"/>
  </si>
  <si>
    <t>028</t>
    <phoneticPr fontId="2"/>
  </si>
  <si>
    <t>18</t>
    <phoneticPr fontId="2"/>
  </si>
  <si>
    <t>福井県</t>
    <phoneticPr fontId="3"/>
  </si>
  <si>
    <t>004_日創建材</t>
    <phoneticPr fontId="15"/>
  </si>
  <si>
    <t>日創建材</t>
    <phoneticPr fontId="15"/>
  </si>
  <si>
    <t>18_</t>
    <phoneticPr fontId="2"/>
  </si>
  <si>
    <t>029_松本アルミ建材㈱</t>
    <phoneticPr fontId="3"/>
  </si>
  <si>
    <t>松本アルミ建材㈱</t>
    <phoneticPr fontId="3"/>
  </si>
  <si>
    <t>029</t>
    <phoneticPr fontId="2"/>
  </si>
  <si>
    <t>19</t>
    <phoneticPr fontId="2"/>
  </si>
  <si>
    <t>山梨県</t>
    <phoneticPr fontId="3"/>
  </si>
  <si>
    <t>19_</t>
    <phoneticPr fontId="2"/>
  </si>
  <si>
    <t>030_石井企業</t>
    <phoneticPr fontId="2"/>
  </si>
  <si>
    <t>石井企業</t>
    <phoneticPr fontId="2"/>
  </si>
  <si>
    <t>030</t>
    <phoneticPr fontId="2"/>
  </si>
  <si>
    <t>20</t>
    <phoneticPr fontId="2"/>
  </si>
  <si>
    <t>長野県</t>
    <phoneticPr fontId="3"/>
  </si>
  <si>
    <t>20_</t>
    <phoneticPr fontId="2"/>
  </si>
  <si>
    <t>031_㈱テジマ</t>
    <phoneticPr fontId="15"/>
  </si>
  <si>
    <t>㈱テジマ</t>
    <phoneticPr fontId="15"/>
  </si>
  <si>
    <t>031</t>
    <phoneticPr fontId="2"/>
  </si>
  <si>
    <t>21</t>
    <phoneticPr fontId="2"/>
  </si>
  <si>
    <t>岐阜県</t>
    <phoneticPr fontId="3"/>
  </si>
  <si>
    <t>004_クワタ</t>
    <phoneticPr fontId="15"/>
  </si>
  <si>
    <t>_クワタ</t>
    <phoneticPr fontId="15"/>
  </si>
  <si>
    <t>21_</t>
    <phoneticPr fontId="2"/>
  </si>
  <si>
    <t>032</t>
    <phoneticPr fontId="2"/>
  </si>
  <si>
    <t>22</t>
    <phoneticPr fontId="2"/>
  </si>
  <si>
    <t>静岡県</t>
    <phoneticPr fontId="3"/>
  </si>
  <si>
    <t>22_</t>
    <phoneticPr fontId="2"/>
  </si>
  <si>
    <t>033_㈱西村工場</t>
    <phoneticPr fontId="3"/>
  </si>
  <si>
    <t>㈱西村工場</t>
    <phoneticPr fontId="3"/>
  </si>
  <si>
    <t>033</t>
    <phoneticPr fontId="2"/>
  </si>
  <si>
    <t>23</t>
    <phoneticPr fontId="2"/>
  </si>
  <si>
    <t>愛知県</t>
    <phoneticPr fontId="3"/>
  </si>
  <si>
    <t>23_</t>
    <phoneticPr fontId="2"/>
  </si>
  <si>
    <t>034_㈱サンケン</t>
    <phoneticPr fontId="3"/>
  </si>
  <si>
    <t>㈱サンケン</t>
    <phoneticPr fontId="3"/>
  </si>
  <si>
    <t>034</t>
    <phoneticPr fontId="2"/>
  </si>
  <si>
    <t>○</t>
    <phoneticPr fontId="2"/>
  </si>
  <si>
    <t>24</t>
    <phoneticPr fontId="2"/>
  </si>
  <si>
    <t>三重県</t>
    <phoneticPr fontId="3"/>
  </si>
  <si>
    <t>24_</t>
    <phoneticPr fontId="2"/>
  </si>
  <si>
    <t>035_㈱ワタナベ</t>
    <phoneticPr fontId="15"/>
  </si>
  <si>
    <t>㈱ワタナベ</t>
    <phoneticPr fontId="15"/>
  </si>
  <si>
    <t>035</t>
    <phoneticPr fontId="2"/>
  </si>
  <si>
    <t>×</t>
    <phoneticPr fontId="2"/>
  </si>
  <si>
    <t>25</t>
    <phoneticPr fontId="2"/>
  </si>
  <si>
    <t>滋賀県</t>
    <phoneticPr fontId="3"/>
  </si>
  <si>
    <t>25_</t>
    <phoneticPr fontId="2"/>
  </si>
  <si>
    <t>036_中央鋼建㈱</t>
    <phoneticPr fontId="3"/>
  </si>
  <si>
    <t>中央鋼建㈱</t>
    <phoneticPr fontId="3"/>
  </si>
  <si>
    <t>036</t>
    <phoneticPr fontId="2"/>
  </si>
  <si>
    <t>－</t>
    <phoneticPr fontId="2"/>
  </si>
  <si>
    <t>26</t>
    <phoneticPr fontId="2"/>
  </si>
  <si>
    <t>京都府</t>
    <phoneticPr fontId="3"/>
  </si>
  <si>
    <t>006_不二サッシ関西</t>
    <phoneticPr fontId="3"/>
  </si>
  <si>
    <t>不二サッシ関西</t>
    <phoneticPr fontId="3"/>
  </si>
  <si>
    <t>26_</t>
    <phoneticPr fontId="2"/>
  </si>
  <si>
    <t>041</t>
    <phoneticPr fontId="2"/>
  </si>
  <si>
    <t>27</t>
    <phoneticPr fontId="2"/>
  </si>
  <si>
    <t>大阪府</t>
    <phoneticPr fontId="3"/>
  </si>
  <si>
    <t>006_関西不二サッシ</t>
    <phoneticPr fontId="3"/>
  </si>
  <si>
    <t>関西不二サッシ</t>
    <phoneticPr fontId="3"/>
  </si>
  <si>
    <t>27_</t>
    <phoneticPr fontId="2"/>
  </si>
  <si>
    <t>043</t>
    <phoneticPr fontId="2"/>
  </si>
  <si>
    <t>28</t>
    <phoneticPr fontId="2"/>
  </si>
  <si>
    <t>兵庫県</t>
    <phoneticPr fontId="3"/>
  </si>
  <si>
    <t>006_トミタ</t>
    <phoneticPr fontId="3"/>
  </si>
  <si>
    <t>トミタ</t>
    <phoneticPr fontId="3"/>
  </si>
  <si>
    <t>28_</t>
    <phoneticPr fontId="2"/>
  </si>
  <si>
    <t>044</t>
    <phoneticPr fontId="2"/>
  </si>
  <si>
    <t>29</t>
    <phoneticPr fontId="2"/>
  </si>
  <si>
    <t>奈良県</t>
    <phoneticPr fontId="3"/>
  </si>
  <si>
    <t>29_</t>
    <phoneticPr fontId="2"/>
  </si>
  <si>
    <t>045_㈱かんぜん</t>
    <phoneticPr fontId="15"/>
  </si>
  <si>
    <t>㈱かんぜん</t>
    <phoneticPr fontId="15"/>
  </si>
  <si>
    <t>045</t>
    <phoneticPr fontId="2"/>
  </si>
  <si>
    <t>30</t>
    <phoneticPr fontId="2"/>
  </si>
  <si>
    <t>和歌山県</t>
    <phoneticPr fontId="3"/>
  </si>
  <si>
    <t>006_不二サッシリニューアル</t>
    <phoneticPr fontId="3"/>
  </si>
  <si>
    <t>不二サッシリニューアル</t>
    <phoneticPr fontId="3"/>
  </si>
  <si>
    <t>30_</t>
    <phoneticPr fontId="2"/>
  </si>
  <si>
    <t>048_トーホーサッシ㈱</t>
    <phoneticPr fontId="3"/>
  </si>
  <si>
    <t>トーホーサッシ㈱</t>
    <phoneticPr fontId="3"/>
  </si>
  <si>
    <t>048</t>
    <phoneticPr fontId="2"/>
  </si>
  <si>
    <t>31</t>
    <phoneticPr fontId="2"/>
  </si>
  <si>
    <t>鳥取県</t>
    <phoneticPr fontId="3"/>
  </si>
  <si>
    <t>31_</t>
    <phoneticPr fontId="2"/>
  </si>
  <si>
    <t>049_鯉城サッシ工業㈱</t>
    <phoneticPr fontId="3"/>
  </si>
  <si>
    <t>鯉城サッシ工業㈱</t>
    <phoneticPr fontId="3"/>
  </si>
  <si>
    <t>049</t>
    <phoneticPr fontId="2"/>
  </si>
  <si>
    <t>32</t>
    <phoneticPr fontId="2"/>
  </si>
  <si>
    <t>島根県</t>
    <phoneticPr fontId="3"/>
  </si>
  <si>
    <t>32_</t>
    <phoneticPr fontId="2"/>
  </si>
  <si>
    <t>052_㈱日東軽金</t>
    <phoneticPr fontId="3"/>
  </si>
  <si>
    <t>㈱日東軽金</t>
    <phoneticPr fontId="3"/>
  </si>
  <si>
    <t>052</t>
    <phoneticPr fontId="2"/>
  </si>
  <si>
    <t>33</t>
    <phoneticPr fontId="2"/>
  </si>
  <si>
    <t>岡山県</t>
    <phoneticPr fontId="3"/>
  </si>
  <si>
    <t>006_しらたか不二サッシ</t>
    <phoneticPr fontId="3"/>
  </si>
  <si>
    <t>しらたか不二サッシ</t>
    <phoneticPr fontId="3"/>
  </si>
  <si>
    <t>33_</t>
    <phoneticPr fontId="2"/>
  </si>
  <si>
    <t>053_㈱兵庫機工</t>
    <phoneticPr fontId="3"/>
  </si>
  <si>
    <t>㈱兵庫機工</t>
    <phoneticPr fontId="3"/>
  </si>
  <si>
    <t>053</t>
    <phoneticPr fontId="2"/>
  </si>
  <si>
    <t>34</t>
    <phoneticPr fontId="2"/>
  </si>
  <si>
    <t>広島県</t>
    <phoneticPr fontId="3"/>
  </si>
  <si>
    <t>34_</t>
    <phoneticPr fontId="2"/>
  </si>
  <si>
    <t>054_㈱道ケン</t>
    <phoneticPr fontId="3"/>
  </si>
  <si>
    <t>㈱道ケン</t>
    <phoneticPr fontId="3"/>
  </si>
  <si>
    <t>054</t>
    <phoneticPr fontId="2"/>
  </si>
  <si>
    <t>A1</t>
    <phoneticPr fontId="2"/>
  </si>
  <si>
    <t>35</t>
    <phoneticPr fontId="2"/>
  </si>
  <si>
    <t>山口県</t>
    <phoneticPr fontId="3"/>
  </si>
  <si>
    <t>35_</t>
    <phoneticPr fontId="2"/>
  </si>
  <si>
    <t>055_ＪＦＥ建材アルミ㈱</t>
    <phoneticPr fontId="3"/>
  </si>
  <si>
    <t>ＪＦＥ建材アルミ㈱</t>
    <phoneticPr fontId="3"/>
  </si>
  <si>
    <t>055</t>
    <phoneticPr fontId="2"/>
  </si>
  <si>
    <t>36</t>
    <phoneticPr fontId="2"/>
  </si>
  <si>
    <t>徳島県</t>
    <phoneticPr fontId="3"/>
  </si>
  <si>
    <t>36_</t>
    <phoneticPr fontId="2"/>
  </si>
  <si>
    <t>061</t>
    <phoneticPr fontId="15"/>
  </si>
  <si>
    <t>37</t>
    <phoneticPr fontId="2"/>
  </si>
  <si>
    <t>香川県</t>
    <phoneticPr fontId="3"/>
  </si>
  <si>
    <t>37_</t>
    <phoneticPr fontId="2"/>
  </si>
  <si>
    <t>064</t>
    <phoneticPr fontId="2"/>
  </si>
  <si>
    <t>・S1</t>
    <phoneticPr fontId="2"/>
  </si>
  <si>
    <t>38</t>
    <phoneticPr fontId="2"/>
  </si>
  <si>
    <t>愛媛県</t>
    <phoneticPr fontId="3"/>
  </si>
  <si>
    <t>38_</t>
    <phoneticPr fontId="2"/>
  </si>
  <si>
    <t>065_斑鳩</t>
    <phoneticPr fontId="2"/>
  </si>
  <si>
    <t>斑鳩</t>
    <phoneticPr fontId="2"/>
  </si>
  <si>
    <t>39</t>
    <phoneticPr fontId="2"/>
  </si>
  <si>
    <t>高知県</t>
    <phoneticPr fontId="3"/>
  </si>
  <si>
    <t>39_</t>
    <phoneticPr fontId="2"/>
  </si>
  <si>
    <t>40</t>
    <phoneticPr fontId="2"/>
  </si>
  <si>
    <t>福岡県</t>
    <phoneticPr fontId="3"/>
  </si>
  <si>
    <t>40_</t>
    <phoneticPr fontId="2"/>
  </si>
  <si>
    <t>071</t>
    <phoneticPr fontId="2"/>
  </si>
  <si>
    <t>S1</t>
    <phoneticPr fontId="2"/>
  </si>
  <si>
    <t>41</t>
    <phoneticPr fontId="2"/>
  </si>
  <si>
    <t>佐賀県</t>
    <phoneticPr fontId="3"/>
  </si>
  <si>
    <t>41_</t>
    <phoneticPr fontId="2"/>
  </si>
  <si>
    <t>072</t>
    <phoneticPr fontId="2"/>
  </si>
  <si>
    <t>42</t>
    <phoneticPr fontId="2"/>
  </si>
  <si>
    <t>長崎県</t>
    <phoneticPr fontId="3"/>
  </si>
  <si>
    <t>42_</t>
    <phoneticPr fontId="2"/>
  </si>
  <si>
    <t>073</t>
    <phoneticPr fontId="2"/>
  </si>
  <si>
    <t>43</t>
    <phoneticPr fontId="2"/>
  </si>
  <si>
    <t>熊本県</t>
    <phoneticPr fontId="3"/>
  </si>
  <si>
    <t>43_</t>
    <phoneticPr fontId="2"/>
  </si>
  <si>
    <t>075</t>
    <phoneticPr fontId="15"/>
  </si>
  <si>
    <t>44</t>
    <phoneticPr fontId="2"/>
  </si>
  <si>
    <t>大分県</t>
    <phoneticPr fontId="3"/>
  </si>
  <si>
    <t>44_</t>
    <phoneticPr fontId="2"/>
  </si>
  <si>
    <t>077</t>
    <phoneticPr fontId="2"/>
  </si>
  <si>
    <t>45</t>
    <phoneticPr fontId="2"/>
  </si>
  <si>
    <t>宮崎県</t>
    <phoneticPr fontId="3"/>
  </si>
  <si>
    <t>45_</t>
    <phoneticPr fontId="2"/>
  </si>
  <si>
    <t>081</t>
    <phoneticPr fontId="15"/>
  </si>
  <si>
    <t>46</t>
    <phoneticPr fontId="2"/>
  </si>
  <si>
    <t>鹿児島県</t>
    <phoneticPr fontId="3"/>
  </si>
  <si>
    <t>46_</t>
    <phoneticPr fontId="2"/>
  </si>
  <si>
    <t>084</t>
    <phoneticPr fontId="2"/>
  </si>
  <si>
    <t>47</t>
    <phoneticPr fontId="2"/>
  </si>
  <si>
    <t>沖縄県</t>
    <phoneticPr fontId="3"/>
  </si>
  <si>
    <t>47_</t>
    <phoneticPr fontId="2"/>
  </si>
  <si>
    <t>086</t>
    <phoneticPr fontId="2"/>
  </si>
  <si>
    <t>48_</t>
    <phoneticPr fontId="2"/>
  </si>
  <si>
    <t>087_サンレックス㈱</t>
    <phoneticPr fontId="1"/>
  </si>
  <si>
    <t>サンレックス㈱</t>
    <phoneticPr fontId="1"/>
  </si>
  <si>
    <t>087</t>
    <phoneticPr fontId="2"/>
  </si>
  <si>
    <t>テキスト購入希望</t>
    <phoneticPr fontId="2"/>
  </si>
  <si>
    <t>49_</t>
    <phoneticPr fontId="2"/>
  </si>
  <si>
    <t>088</t>
    <phoneticPr fontId="2"/>
  </si>
  <si>
    <t>011</t>
    <phoneticPr fontId="15"/>
  </si>
  <si>
    <t>50_</t>
    <phoneticPr fontId="2"/>
  </si>
  <si>
    <t>090</t>
    <phoneticPr fontId="2"/>
  </si>
  <si>
    <t>093</t>
    <phoneticPr fontId="2"/>
  </si>
  <si>
    <t>094_㈱エフジーケイ</t>
    <phoneticPr fontId="15"/>
  </si>
  <si>
    <t>_㈱エフジーケイ</t>
    <phoneticPr fontId="15"/>
  </si>
  <si>
    <t>094</t>
    <phoneticPr fontId="2"/>
  </si>
  <si>
    <t>095</t>
    <phoneticPr fontId="2"/>
  </si>
  <si>
    <t>096</t>
    <phoneticPr fontId="2"/>
  </si>
  <si>
    <t>100</t>
    <phoneticPr fontId="2"/>
  </si>
  <si>
    <t>103_㈱タカフジ</t>
    <phoneticPr fontId="15"/>
  </si>
  <si>
    <t>㈱タカフジ</t>
    <phoneticPr fontId="15"/>
  </si>
  <si>
    <t>103</t>
    <phoneticPr fontId="2"/>
  </si>
  <si>
    <t>みずほ・青山支店（普）</t>
    <phoneticPr fontId="2"/>
  </si>
  <si>
    <t>104_相川建硝</t>
    <phoneticPr fontId="2"/>
  </si>
  <si>
    <t>相川建硝</t>
    <phoneticPr fontId="2"/>
  </si>
  <si>
    <t>りそな・渋谷支店（普）</t>
    <phoneticPr fontId="2"/>
  </si>
  <si>
    <t>105</t>
    <phoneticPr fontId="2"/>
  </si>
  <si>
    <t>106</t>
    <phoneticPr fontId="2"/>
  </si>
  <si>
    <t>108</t>
    <phoneticPr fontId="2"/>
  </si>
  <si>
    <t>110</t>
    <phoneticPr fontId="2"/>
  </si>
  <si>
    <t>2012.02.06：東北支部より倒産したと連絡あり</t>
    <phoneticPr fontId="3"/>
  </si>
  <si>
    <t>114_フジメタル</t>
    <phoneticPr fontId="15"/>
  </si>
  <si>
    <t>フジメタル</t>
    <phoneticPr fontId="15"/>
  </si>
  <si>
    <t>115</t>
    <phoneticPr fontId="2"/>
  </si>
  <si>
    <t>116</t>
    <phoneticPr fontId="2"/>
  </si>
  <si>
    <t>117</t>
    <phoneticPr fontId="2"/>
  </si>
  <si>
    <t>118_㈱ビルケン</t>
    <phoneticPr fontId="15"/>
  </si>
  <si>
    <t>㈱ビルケン</t>
    <phoneticPr fontId="15"/>
  </si>
  <si>
    <t>118</t>
    <phoneticPr fontId="2"/>
  </si>
  <si>
    <t>119</t>
    <phoneticPr fontId="2"/>
  </si>
  <si>
    <t>120</t>
    <phoneticPr fontId="2"/>
  </si>
  <si>
    <t>121</t>
    <phoneticPr fontId="2"/>
  </si>
  <si>
    <t>123_㈱トアック</t>
    <phoneticPr fontId="15"/>
  </si>
  <si>
    <t>㈱トアック</t>
    <phoneticPr fontId="15"/>
  </si>
  <si>
    <t>123</t>
    <phoneticPr fontId="2"/>
  </si>
  <si>
    <t>124</t>
    <phoneticPr fontId="2"/>
  </si>
  <si>
    <t>125</t>
    <phoneticPr fontId="2"/>
  </si>
  <si>
    <t>126</t>
    <phoneticPr fontId="2"/>
  </si>
  <si>
    <t>127</t>
    <phoneticPr fontId="2"/>
  </si>
  <si>
    <t>128</t>
    <phoneticPr fontId="2"/>
  </si>
  <si>
    <t>129</t>
    <phoneticPr fontId="2"/>
  </si>
  <si>
    <t>130_㈱フロントテクニカ</t>
    <phoneticPr fontId="15"/>
  </si>
  <si>
    <t>㈱フロントテクニカ</t>
    <phoneticPr fontId="15"/>
  </si>
  <si>
    <t>130</t>
    <phoneticPr fontId="2"/>
  </si>
  <si>
    <t>131</t>
    <phoneticPr fontId="2"/>
  </si>
  <si>
    <t>133</t>
    <phoneticPr fontId="2"/>
  </si>
  <si>
    <t>135</t>
    <phoneticPr fontId="2"/>
  </si>
  <si>
    <t>136</t>
    <phoneticPr fontId="2"/>
  </si>
  <si>
    <t>137</t>
    <phoneticPr fontId="2"/>
  </si>
  <si>
    <t>139</t>
    <phoneticPr fontId="15"/>
  </si>
  <si>
    <t>141</t>
    <phoneticPr fontId="2"/>
  </si>
  <si>
    <t>142</t>
    <phoneticPr fontId="2"/>
  </si>
  <si>
    <t>H23/5：破産申請・退会</t>
    <phoneticPr fontId="3"/>
  </si>
  <si>
    <t>144</t>
    <phoneticPr fontId="2"/>
  </si>
  <si>
    <t>145_㈱ウエダ</t>
    <phoneticPr fontId="15"/>
  </si>
  <si>
    <t>㈱ウエダ</t>
    <phoneticPr fontId="15"/>
  </si>
  <si>
    <t>145</t>
    <phoneticPr fontId="2"/>
  </si>
  <si>
    <t>149_ベッテツ九州</t>
    <phoneticPr fontId="2"/>
  </si>
  <si>
    <t>ベッテツ九州</t>
    <phoneticPr fontId="2"/>
  </si>
  <si>
    <t>149</t>
    <phoneticPr fontId="2"/>
  </si>
  <si>
    <t>151</t>
    <phoneticPr fontId="2"/>
  </si>
  <si>
    <t>152_トヨハシフロント</t>
    <phoneticPr fontId="2"/>
  </si>
  <si>
    <t>トヨハシフロント</t>
    <phoneticPr fontId="2"/>
  </si>
  <si>
    <t>155</t>
    <phoneticPr fontId="2"/>
  </si>
  <si>
    <t>200</t>
    <phoneticPr fontId="15"/>
  </si>
  <si>
    <t>201</t>
    <phoneticPr fontId="15"/>
  </si>
  <si>
    <t>202</t>
    <phoneticPr fontId="2"/>
  </si>
  <si>
    <t>203_恩納ｱﾙﾐ工業</t>
    <phoneticPr fontId="1"/>
  </si>
  <si>
    <t>恩納ｱﾙﾐ工業</t>
    <phoneticPr fontId="1"/>
  </si>
  <si>
    <t>204</t>
    <phoneticPr fontId="2"/>
  </si>
  <si>
    <t>212</t>
    <phoneticPr fontId="2"/>
  </si>
  <si>
    <t>214</t>
    <phoneticPr fontId="2"/>
  </si>
  <si>
    <t>215</t>
    <phoneticPr fontId="2"/>
  </si>
  <si>
    <t>218</t>
    <phoneticPr fontId="2"/>
  </si>
  <si>
    <t>219_まつけん</t>
    <phoneticPr fontId="2"/>
  </si>
  <si>
    <t>まつけん</t>
    <phoneticPr fontId="2"/>
  </si>
  <si>
    <t>***_</t>
    <phoneticPr fontId="2"/>
  </si>
  <si>
    <t>2011.08：退会・廃業</t>
    <phoneticPr fontId="3"/>
  </si>
  <si>
    <t>積算資格認定
窓口責任者</t>
    <rPh sb="0" eb="2">
      <t>セキサン</t>
    </rPh>
    <rPh sb="2" eb="4">
      <t>シカク</t>
    </rPh>
    <rPh sb="4" eb="6">
      <t>ニンテイ</t>
    </rPh>
    <rPh sb="7" eb="9">
      <t>マドグチ</t>
    </rPh>
    <rPh sb="9" eb="12">
      <t>セキニンシャ</t>
    </rPh>
    <phoneticPr fontId="2"/>
  </si>
  <si>
    <t>氏名（ふりがな）：</t>
    <rPh sb="0" eb="2">
      <t>シメイ</t>
    </rPh>
    <phoneticPr fontId="2"/>
  </si>
  <si>
    <t>メールアドレス：</t>
    <phoneticPr fontId="2"/>
  </si>
  <si>
    <t>積算資格認定に関するご連絡をさせていただく方、各社１名を記入してください。</t>
    <rPh sb="0" eb="2">
      <t>セキサン</t>
    </rPh>
    <rPh sb="2" eb="4">
      <t>シカク</t>
    </rPh>
    <rPh sb="4" eb="6">
      <t>ニンテイ</t>
    </rPh>
    <rPh sb="7" eb="8">
      <t>カン</t>
    </rPh>
    <rPh sb="11" eb="13">
      <t>レンラク</t>
    </rPh>
    <rPh sb="21" eb="22">
      <t>カタ</t>
    </rPh>
    <rPh sb="23" eb="25">
      <t>カクシャ</t>
    </rPh>
    <rPh sb="26" eb="27">
      <t>メイ</t>
    </rPh>
    <rPh sb="28" eb="30">
      <t>キニュウ</t>
    </rPh>
    <phoneticPr fontId="2"/>
  </si>
  <si>
    <t>積算部会に所属する委員のいる会社の方は、記入不要です。</t>
    <rPh sb="0" eb="2">
      <t>セキサン</t>
    </rPh>
    <rPh sb="2" eb="4">
      <t>ブカイ</t>
    </rPh>
    <rPh sb="5" eb="7">
      <t>ショゾク</t>
    </rPh>
    <rPh sb="9" eb="11">
      <t>イイン</t>
    </rPh>
    <rPh sb="14" eb="16">
      <t>カイシャ</t>
    </rPh>
    <rPh sb="17" eb="18">
      <t>カタ</t>
    </rPh>
    <rPh sb="20" eb="22">
      <t>キニュウ</t>
    </rPh>
    <rPh sb="22" eb="24">
      <t>フヨウ</t>
    </rPh>
    <phoneticPr fontId="2"/>
  </si>
  <si>
    <t>払込元銀行名</t>
    <rPh sb="2" eb="3">
      <t>モト</t>
    </rPh>
    <rPh sb="3" eb="5">
      <t>ギンコウ</t>
    </rPh>
    <phoneticPr fontId="2"/>
  </si>
  <si>
    <t>210_</t>
    <phoneticPr fontId="3"/>
  </si>
  <si>
    <t>沖縄三協立山アルミ㈱</t>
    <rPh sb="0" eb="2">
      <t>オキナワ</t>
    </rPh>
    <rPh sb="2" eb="4">
      <t>サンキョウ</t>
    </rPh>
    <rPh sb="4" eb="6">
      <t>タテヤマ</t>
    </rPh>
    <phoneticPr fontId="3"/>
  </si>
  <si>
    <t>210_沖縄三協立山アルミ㈱</t>
    <phoneticPr fontId="3"/>
  </si>
  <si>
    <t>233_</t>
    <phoneticPr fontId="3"/>
  </si>
  <si>
    <t>233_エコムテック㈱</t>
    <phoneticPr fontId="3"/>
  </si>
  <si>
    <t>エコムテック㈱</t>
    <phoneticPr fontId="3"/>
  </si>
  <si>
    <t>231_</t>
    <phoneticPr fontId="3"/>
  </si>
  <si>
    <t>232_</t>
    <phoneticPr fontId="3"/>
  </si>
  <si>
    <t>231_西日本建材工業㈱</t>
    <rPh sb="4" eb="5">
      <t>ニシ</t>
    </rPh>
    <rPh sb="5" eb="7">
      <t>ニホン</t>
    </rPh>
    <rPh sb="7" eb="9">
      <t>ケンザイ</t>
    </rPh>
    <rPh sb="9" eb="11">
      <t>コウギョウ</t>
    </rPh>
    <phoneticPr fontId="3"/>
  </si>
  <si>
    <t>232_㈱大奉工業</t>
    <rPh sb="5" eb="6">
      <t>ダイ</t>
    </rPh>
    <rPh sb="6" eb="7">
      <t>ホウ</t>
    </rPh>
    <rPh sb="7" eb="9">
      <t>コウギョウ</t>
    </rPh>
    <phoneticPr fontId="3"/>
  </si>
  <si>
    <t>西日本建材工業㈱</t>
    <phoneticPr fontId="3"/>
  </si>
  <si>
    <t>㈱大奉工業</t>
    <phoneticPr fontId="3"/>
  </si>
  <si>
    <t>234_</t>
  </si>
  <si>
    <t>234_㈱ホームズマルホ</t>
    <phoneticPr fontId="3"/>
  </si>
  <si>
    <t>㈱ホームズマルホ</t>
    <phoneticPr fontId="3"/>
  </si>
  <si>
    <t>0046_</t>
    <phoneticPr fontId="3"/>
  </si>
  <si>
    <t>0046_日本軽窓㈱</t>
    <rPh sb="5" eb="7">
      <t>ニホン</t>
    </rPh>
    <rPh sb="7" eb="8">
      <t>カル</t>
    </rPh>
    <rPh sb="8" eb="9">
      <t>マド</t>
    </rPh>
    <phoneticPr fontId="3"/>
  </si>
  <si>
    <t>131_アオキ㈱</t>
    <phoneticPr fontId="15"/>
  </si>
  <si>
    <t>アオキ㈱</t>
    <phoneticPr fontId="15"/>
  </si>
  <si>
    <t>140_</t>
  </si>
  <si>
    <t>140_和泉トーヨー住器㈱</t>
    <rPh sb="4" eb="6">
      <t>イズミ</t>
    </rPh>
    <rPh sb="10" eb="12">
      <t>ジュウキ</t>
    </rPh>
    <phoneticPr fontId="15"/>
  </si>
  <si>
    <t>和泉トーヨー住器㈱</t>
    <phoneticPr fontId="3"/>
  </si>
  <si>
    <t>216_</t>
  </si>
  <si>
    <t>216_㈲日光建創</t>
    <rPh sb="5" eb="7">
      <t>ニッコウ</t>
    </rPh>
    <rPh sb="7" eb="8">
      <t>ケン</t>
    </rPh>
    <rPh sb="8" eb="9">
      <t>ソウ</t>
    </rPh>
    <phoneticPr fontId="1"/>
  </si>
  <si>
    <t>㈲日光建創</t>
    <phoneticPr fontId="3"/>
  </si>
  <si>
    <t>235_</t>
  </si>
  <si>
    <t>235_富士機材㈱</t>
    <rPh sb="4" eb="6">
      <t>フジ</t>
    </rPh>
    <rPh sb="6" eb="8">
      <t>キザイ</t>
    </rPh>
    <phoneticPr fontId="3"/>
  </si>
  <si>
    <t>富士機材㈱</t>
  </si>
  <si>
    <t>0061_</t>
    <phoneticPr fontId="3"/>
  </si>
  <si>
    <t>0061_八紘金属㈱</t>
    <rPh sb="5" eb="7">
      <t>ハッコウ</t>
    </rPh>
    <rPh sb="7" eb="9">
      <t>キンゾク</t>
    </rPh>
    <phoneticPr fontId="3"/>
  </si>
  <si>
    <t>八紘金属㈱</t>
  </si>
  <si>
    <t>0071_</t>
    <phoneticPr fontId="3"/>
  </si>
  <si>
    <t>0072_</t>
    <phoneticPr fontId="3"/>
  </si>
  <si>
    <t>0073_</t>
    <phoneticPr fontId="3"/>
  </si>
  <si>
    <t>0071_㈲三葉技研</t>
    <rPh sb="6" eb="7">
      <t>サン</t>
    </rPh>
    <rPh sb="7" eb="8">
      <t>ハ</t>
    </rPh>
    <rPh sb="8" eb="10">
      <t>ギケン</t>
    </rPh>
    <phoneticPr fontId="3"/>
  </si>
  <si>
    <t>0073_第一サッシ工業㈱</t>
    <rPh sb="5" eb="7">
      <t>ダイイチ</t>
    </rPh>
    <rPh sb="10" eb="12">
      <t>コウギョウ</t>
    </rPh>
    <phoneticPr fontId="3"/>
  </si>
  <si>
    <t>㈲三葉技研</t>
  </si>
  <si>
    <t>0072_㈱シンキ</t>
    <phoneticPr fontId="3"/>
  </si>
  <si>
    <t>㈱シンキ</t>
    <phoneticPr fontId="3"/>
  </si>
  <si>
    <t>第一サッシ工業㈱</t>
    <phoneticPr fontId="3"/>
  </si>
  <si>
    <t>①積算マニュアルⅥ　共通編</t>
    <rPh sb="10" eb="12">
      <t>キョウツウ</t>
    </rPh>
    <rPh sb="12" eb="13">
      <t>ヘン</t>
    </rPh>
    <phoneticPr fontId="2"/>
  </si>
  <si>
    <t>②積算マニュアルⅥ　アルミニウム製品編</t>
    <rPh sb="18" eb="19">
      <t>ヘン</t>
    </rPh>
    <phoneticPr fontId="2"/>
  </si>
  <si>
    <t>③積算マニュアルⅥ　スチール製品編</t>
    <rPh sb="16" eb="17">
      <t>ヘン</t>
    </rPh>
    <phoneticPr fontId="2"/>
  </si>
  <si>
    <t>Ⅴ</t>
    <phoneticPr fontId="3"/>
  </si>
  <si>
    <t>02</t>
  </si>
  <si>
    <t>03</t>
  </si>
  <si>
    <t>04</t>
  </si>
  <si>
    <t>05</t>
  </si>
  <si>
    <t>06</t>
  </si>
  <si>
    <t>07</t>
  </si>
  <si>
    <t>08</t>
  </si>
  <si>
    <t>09</t>
  </si>
  <si>
    <t>認定番号の
最初の２桁</t>
    <rPh sb="0" eb="2">
      <t>ニンテイ</t>
    </rPh>
    <rPh sb="2" eb="4">
      <t>バンゴウ</t>
    </rPh>
    <rPh sb="6" eb="8">
      <t>サイショ</t>
    </rPh>
    <rPh sb="10" eb="11">
      <t>ケタ</t>
    </rPh>
    <phoneticPr fontId="3"/>
  </si>
  <si>
    <r>
      <t xml:space="preserve">Ａ１ </t>
    </r>
    <r>
      <rPr>
        <sz val="12"/>
        <rFont val="HGP創英角ｺﾞｼｯｸUB"/>
        <family val="3"/>
        <charset val="128"/>
      </rPr>
      <t>or</t>
    </r>
    <r>
      <rPr>
        <sz val="14"/>
        <rFont val="HGP創英角ｺﾞｼｯｸUB"/>
        <family val="3"/>
        <charset val="128"/>
      </rPr>
      <t xml:space="preserve"> Ｓ１</t>
    </r>
    <phoneticPr fontId="2"/>
  </si>
  <si>
    <r>
      <t>Ａ３</t>
    </r>
    <r>
      <rPr>
        <sz val="12"/>
        <rFont val="HGP創英角ｺﾞｼｯｸUB"/>
        <family val="3"/>
        <charset val="128"/>
      </rPr>
      <t xml:space="preserve"> or</t>
    </r>
    <r>
      <rPr>
        <sz val="14"/>
        <rFont val="HGP創英角ｺﾞｼｯｸUB"/>
        <family val="3"/>
        <charset val="128"/>
      </rPr>
      <t xml:space="preserve"> Ｓ３</t>
    </r>
    <phoneticPr fontId="2"/>
  </si>
  <si>
    <r>
      <t xml:space="preserve">Ａ２ </t>
    </r>
    <r>
      <rPr>
        <sz val="12"/>
        <rFont val="HGP創英角ｺﾞｼｯｸUB"/>
        <family val="3"/>
        <charset val="128"/>
      </rPr>
      <t>or</t>
    </r>
    <r>
      <rPr>
        <sz val="14"/>
        <rFont val="HGP創英角ｺﾞｼｯｸUB"/>
        <family val="3"/>
        <charset val="128"/>
      </rPr>
      <t xml:space="preserve"> Ｓ２</t>
    </r>
    <phoneticPr fontId="2"/>
  </si>
  <si>
    <t>第</t>
    <rPh sb="0" eb="1">
      <t>ダイ</t>
    </rPh>
    <phoneticPr fontId="3"/>
  </si>
  <si>
    <t>回 認定試験</t>
    <rPh sb="0" eb="1">
      <t>カイ</t>
    </rPh>
    <phoneticPr fontId="3"/>
  </si>
  <si>
    <t>Ⅵ</t>
    <phoneticPr fontId="3"/>
  </si>
  <si>
    <t>**_</t>
    <phoneticPr fontId="2"/>
  </si>
  <si>
    <t>写真の注意事項</t>
    <rPh sb="0" eb="2">
      <t>シャシン</t>
    </rPh>
    <rPh sb="3" eb="5">
      <t>チュウイ</t>
    </rPh>
    <rPh sb="5" eb="7">
      <t>ジコウ</t>
    </rPh>
    <phoneticPr fontId="3"/>
  </si>
  <si>
    <t>　</t>
    <phoneticPr fontId="3"/>
  </si>
  <si>
    <t>①</t>
    <phoneticPr fontId="2"/>
  </si>
  <si>
    <t>②</t>
    <phoneticPr fontId="2"/>
  </si>
  <si>
    <t>③</t>
    <phoneticPr fontId="2"/>
  </si>
  <si>
    <t>④</t>
    <phoneticPr fontId="2"/>
  </si>
  <si>
    <t>⑤</t>
    <phoneticPr fontId="2"/>
  </si>
  <si>
    <t>3.当協会が取得した申込者の個人情報並びに当協会との連絡内容については当協会内でこれを厳重に管理し、個人情報に関する法令及びその他の規範等で定められた場合を除き、原則として第三者への提供、開示・配布はいたしません。</t>
    <rPh sb="2" eb="5">
      <t>トウキョウカイ</t>
    </rPh>
    <rPh sb="6" eb="8">
      <t>シュトク</t>
    </rPh>
    <rPh sb="10" eb="12">
      <t>モウシコミ</t>
    </rPh>
    <rPh sb="14" eb="16">
      <t>コジン</t>
    </rPh>
    <rPh sb="16" eb="18">
      <t>ジョウホウ</t>
    </rPh>
    <rPh sb="18" eb="19">
      <t>ナラ</t>
    </rPh>
    <rPh sb="26" eb="28">
      <t>レンラク</t>
    </rPh>
    <rPh sb="28" eb="30">
      <t>ナイヨウ</t>
    </rPh>
    <rPh sb="38" eb="39">
      <t>ナイ</t>
    </rPh>
    <rPh sb="43" eb="45">
      <t>ゲンジュウ</t>
    </rPh>
    <rPh sb="46" eb="48">
      <t>カンリ</t>
    </rPh>
    <rPh sb="50" eb="52">
      <t>コジン</t>
    </rPh>
    <rPh sb="52" eb="54">
      <t>ジョウホウ</t>
    </rPh>
    <rPh sb="55" eb="56">
      <t>カン</t>
    </rPh>
    <rPh sb="58" eb="60">
      <t>ホウレイ</t>
    </rPh>
    <rPh sb="60" eb="61">
      <t>オヨ</t>
    </rPh>
    <rPh sb="64" eb="65">
      <t>タ</t>
    </rPh>
    <rPh sb="66" eb="68">
      <t>キハン</t>
    </rPh>
    <rPh sb="68" eb="69">
      <t>トウ</t>
    </rPh>
    <rPh sb="70" eb="71">
      <t>サダ</t>
    </rPh>
    <rPh sb="75" eb="77">
      <t>バアイ</t>
    </rPh>
    <rPh sb="78" eb="79">
      <t>ノゾ</t>
    </rPh>
    <rPh sb="81" eb="83">
      <t>ゲンソク</t>
    </rPh>
    <rPh sb="86" eb="87">
      <t>ダイ</t>
    </rPh>
    <rPh sb="87" eb="89">
      <t>サンシャ</t>
    </rPh>
    <rPh sb="91" eb="93">
      <t>テイキョウ</t>
    </rPh>
    <rPh sb="94" eb="96">
      <t>カイジ</t>
    </rPh>
    <rPh sb="97" eb="99">
      <t>ハイフ</t>
    </rPh>
    <phoneticPr fontId="2"/>
  </si>
  <si>
    <t>3.当協会が取得した申請者の個人情報並びに当協会との連絡内容については当協会内でこれを厳重に管理し、個人情報に関する法令及びその他の規範等で定められた場合を除き原則として第三者への提供、開示、配布はいたしません。</t>
    <rPh sb="2" eb="5">
      <t>トウキョウカイ</t>
    </rPh>
    <rPh sb="6" eb="8">
      <t>シュトク</t>
    </rPh>
    <rPh sb="10" eb="13">
      <t>シンセイシャ</t>
    </rPh>
    <rPh sb="14" eb="16">
      <t>コジン</t>
    </rPh>
    <rPh sb="16" eb="18">
      <t>ジョウホウ</t>
    </rPh>
    <rPh sb="18" eb="19">
      <t>ナラ</t>
    </rPh>
    <rPh sb="26" eb="28">
      <t>レンラク</t>
    </rPh>
    <rPh sb="28" eb="30">
      <t>ナイヨウ</t>
    </rPh>
    <rPh sb="38" eb="39">
      <t>ナイ</t>
    </rPh>
    <rPh sb="43" eb="45">
      <t>ゲンジュウ</t>
    </rPh>
    <rPh sb="46" eb="48">
      <t>カンリ</t>
    </rPh>
    <rPh sb="50" eb="52">
      <t>コジン</t>
    </rPh>
    <rPh sb="52" eb="54">
      <t>ジョウホウ</t>
    </rPh>
    <rPh sb="55" eb="56">
      <t>カン</t>
    </rPh>
    <rPh sb="58" eb="60">
      <t>ホウレイ</t>
    </rPh>
    <rPh sb="60" eb="61">
      <t>オヨ</t>
    </rPh>
    <rPh sb="64" eb="65">
      <t>タ</t>
    </rPh>
    <rPh sb="66" eb="68">
      <t>キハン</t>
    </rPh>
    <rPh sb="68" eb="69">
      <t>トウ</t>
    </rPh>
    <rPh sb="70" eb="71">
      <t>サダ</t>
    </rPh>
    <rPh sb="75" eb="77">
      <t>バアイ</t>
    </rPh>
    <rPh sb="78" eb="79">
      <t>ノゾ</t>
    </rPh>
    <rPh sb="80" eb="82">
      <t>ゲンソク</t>
    </rPh>
    <rPh sb="85" eb="86">
      <t>ダイ</t>
    </rPh>
    <rPh sb="86" eb="88">
      <t>サンシャ</t>
    </rPh>
    <rPh sb="90" eb="92">
      <t>テイキョウ</t>
    </rPh>
    <rPh sb="93" eb="95">
      <t>カイジ</t>
    </rPh>
    <rPh sb="96" eb="98">
      <t>ハイフ</t>
    </rPh>
    <phoneticPr fontId="2"/>
  </si>
  <si>
    <t>(1) 積算マニュアルⅥ　共通編</t>
    <rPh sb="13" eb="15">
      <t>キョウツウ</t>
    </rPh>
    <rPh sb="15" eb="16">
      <t>ヘン</t>
    </rPh>
    <phoneticPr fontId="2"/>
  </si>
  <si>
    <t>(2) 積算マニュアルⅥ　アルミニウム製品編</t>
    <rPh sb="21" eb="22">
      <t>ヘン</t>
    </rPh>
    <phoneticPr fontId="2"/>
  </si>
  <si>
    <t>(3) 積算マニュアルⅥ　スチール製品編</t>
    <rPh sb="19" eb="20">
      <t>ヘン</t>
    </rPh>
    <phoneticPr fontId="2"/>
  </si>
  <si>
    <t>(4) サッシ・ドア関連用語集</t>
    <rPh sb="10" eb="12">
      <t>カンレン</t>
    </rPh>
    <rPh sb="12" eb="14">
      <t>ヨウゴ</t>
    </rPh>
    <rPh sb="14" eb="15">
      <t>シュウ</t>
    </rPh>
    <phoneticPr fontId="2"/>
  </si>
  <si>
    <t>・認定証に転写するので</t>
    <rPh sb="1" eb="4">
      <t>ニンテイショウ</t>
    </rPh>
    <rPh sb="5" eb="7">
      <t>テンシャ</t>
    </rPh>
    <phoneticPr fontId="3"/>
  </si>
  <si>
    <t>　光沢仕上げで鮮明なもの</t>
    <rPh sb="1" eb="3">
      <t>コウタク</t>
    </rPh>
    <rPh sb="3" eb="5">
      <t>シア</t>
    </rPh>
    <rPh sb="7" eb="9">
      <t>センメイ</t>
    </rPh>
    <phoneticPr fontId="3"/>
  </si>
  <si>
    <t>・裏面に会社名と氏名を</t>
    <phoneticPr fontId="2"/>
  </si>
  <si>
    <t>　記入する</t>
  </si>
  <si>
    <t>・無帽、無背景であること</t>
    <rPh sb="1" eb="3">
      <t>ムボウ</t>
    </rPh>
    <rPh sb="4" eb="5">
      <t>ム</t>
    </rPh>
    <rPh sb="5" eb="7">
      <t>ハイケイ</t>
    </rPh>
    <phoneticPr fontId="3"/>
  </si>
  <si>
    <t>【顔写真貼付】</t>
    <rPh sb="1" eb="2">
      <t>カオ</t>
    </rPh>
    <rPh sb="2" eb="4">
      <t>シャシン</t>
    </rPh>
    <rPh sb="4" eb="6">
      <t>チョウフ</t>
    </rPh>
    <phoneticPr fontId="2"/>
  </si>
  <si>
    <r>
      <t xml:space="preserve">　６ヶ月以内に
撮影のもので
縦：4.0ｃｍ
横：3.0ｃｍ
</t>
    </r>
    <r>
      <rPr>
        <b/>
        <sz val="10"/>
        <rFont val="ＭＳ Ｐゴシック"/>
        <family val="3"/>
        <charset val="128"/>
      </rPr>
      <t>１枚を</t>
    </r>
    <r>
      <rPr>
        <sz val="10"/>
        <rFont val="ＭＳ Ｐゴシック"/>
        <family val="3"/>
        <charset val="128"/>
      </rPr>
      <t xml:space="preserve">
糊付けする</t>
    </r>
    <rPh sb="32" eb="33">
      <t>マイ</t>
    </rPh>
    <phoneticPr fontId="2"/>
  </si>
  <si>
    <t>⇒「受験申込書」の62行目全体をコピーしてして下さい。</t>
    <rPh sb="2" eb="4">
      <t>ジュケン</t>
    </rPh>
    <rPh sb="4" eb="6">
      <t>モウシコミ</t>
    </rPh>
    <rPh sb="6" eb="7">
      <t>ショ</t>
    </rPh>
    <rPh sb="23" eb="24">
      <t>クダ</t>
    </rPh>
    <phoneticPr fontId="3"/>
  </si>
  <si>
    <t>（一社）日本サッシ協会  事務局　宛</t>
    <rPh sb="1" eb="3">
      <t>イチシャ</t>
    </rPh>
    <rPh sb="4" eb="6">
      <t>ニホン</t>
    </rPh>
    <rPh sb="9" eb="11">
      <t>キョウカイ</t>
    </rPh>
    <phoneticPr fontId="2"/>
  </si>
  <si>
    <r>
      <t>※　【顔写真貼付】</t>
    </r>
    <r>
      <rPr>
        <sz val="11"/>
        <rFont val="ＭＳ Ｐゴシック"/>
        <family val="3"/>
        <charset val="128"/>
      </rPr>
      <t>枠右側の、写真の注意事項に従ってください</t>
    </r>
    <rPh sb="9" eb="10">
      <t>ワク</t>
    </rPh>
    <rPh sb="11" eb="12">
      <t>ガワ</t>
    </rPh>
    <phoneticPr fontId="2"/>
  </si>
  <si>
    <t>20_</t>
  </si>
  <si>
    <t>１６</t>
  </si>
  <si>
    <t>Ｓ３</t>
  </si>
  <si>
    <t>Ｓ２</t>
  </si>
  <si>
    <t>Ａ１</t>
  </si>
  <si>
    <t>事務局記入欄</t>
    <rPh sb="0" eb="3">
      <t>ジムキョク</t>
    </rPh>
    <rPh sb="3" eb="5">
      <t>キニュウ</t>
    </rPh>
    <rPh sb="5" eb="6">
      <t>ラン</t>
    </rPh>
    <phoneticPr fontId="3"/>
  </si>
  <si>
    <t>　２．テキスト購入希望</t>
    <phoneticPr fontId="3"/>
  </si>
  <si>
    <t>検印</t>
    <rPh sb="0" eb="2">
      <t>ケンイン</t>
    </rPh>
    <phoneticPr fontId="2"/>
  </si>
  <si>
    <t>事務所所在地</t>
    <rPh sb="0" eb="2">
      <t>ジム</t>
    </rPh>
    <rPh sb="2" eb="3">
      <t>ショ</t>
    </rPh>
    <rPh sb="3" eb="6">
      <t>ショザイチ</t>
    </rPh>
    <phoneticPr fontId="3"/>
  </si>
  <si>
    <t>氏　名</t>
    <phoneticPr fontId="2"/>
  </si>
  <si>
    <t>生年月日</t>
    <phoneticPr fontId="2"/>
  </si>
  <si>
    <t>会社名</t>
    <phoneticPr fontId="2"/>
  </si>
  <si>
    <t>所属部署</t>
    <phoneticPr fontId="2"/>
  </si>
  <si>
    <t>担当職種</t>
    <phoneticPr fontId="2"/>
  </si>
  <si>
    <t>勤続年数</t>
    <rPh sb="0" eb="2">
      <t>キンゾク</t>
    </rPh>
    <phoneticPr fontId="2"/>
  </si>
  <si>
    <t>性別</t>
    <phoneticPr fontId="2"/>
  </si>
  <si>
    <t>－</t>
    <phoneticPr fontId="3"/>
  </si>
  <si>
    <t>受験会場名</t>
    <rPh sb="4" eb="5">
      <t>メイ</t>
    </rPh>
    <phoneticPr fontId="2"/>
  </si>
  <si>
    <t>　※オンライン事前説明会受講料は受験料に含む</t>
    <phoneticPr fontId="2"/>
  </si>
  <si>
    <r>
      <t>※　写真貼付が無い場合は、</t>
    </r>
    <r>
      <rPr>
        <sz val="11"/>
        <rFont val="ＭＳ Ｐゴシック"/>
        <family val="3"/>
        <charset val="128"/>
      </rPr>
      <t>受験は出来ません</t>
    </r>
    <phoneticPr fontId="2"/>
  </si>
  <si>
    <t>時計（携帯電話の時計は使用できません）、筆記用具、マーカー</t>
  </si>
  <si>
    <t>計算機（１級、２級試験のみ持ち込み可）、拡大鏡、物差し</t>
    <phoneticPr fontId="3"/>
  </si>
  <si>
    <t>試験会場</t>
    <rPh sb="0" eb="2">
      <t>シケン</t>
    </rPh>
    <rPh sb="2" eb="4">
      <t>カイジョウ</t>
    </rPh>
    <phoneticPr fontId="2"/>
  </si>
  <si>
    <r>
      <rPr>
        <sz val="11"/>
        <rFont val="ＭＳ Ｐゴシック"/>
        <family val="3"/>
        <charset val="128"/>
      </rPr>
      <t>受講・受験番号：</t>
    </r>
    <rPh sb="0" eb="2">
      <t>ジュコウ</t>
    </rPh>
    <rPh sb="3" eb="5">
      <t>ジュケン</t>
    </rPh>
    <rPh sb="5" eb="7">
      <t>バンゴウ</t>
    </rPh>
    <phoneticPr fontId="2"/>
  </si>
  <si>
    <t>ＴＥＬ</t>
    <phoneticPr fontId="3"/>
  </si>
  <si>
    <t>資格　取太郎</t>
    <rPh sb="0" eb="2">
      <t>シカク</t>
    </rPh>
    <rPh sb="3" eb="4">
      <t>トリ</t>
    </rPh>
    <rPh sb="4" eb="6">
      <t>タロウ</t>
    </rPh>
    <phoneticPr fontId="3"/>
  </si>
  <si>
    <t>しかく　とりたろう</t>
    <phoneticPr fontId="3"/>
  </si>
  <si>
    <t>３０</t>
    <phoneticPr fontId="3"/>
  </si>
  <si>
    <t>7</t>
    <phoneticPr fontId="3"/>
  </si>
  <si>
    <t>〇〇サッシ商会株式会社</t>
    <rPh sb="5" eb="7">
      <t>ショウカイ</t>
    </rPh>
    <rPh sb="7" eb="11">
      <t>カブシキガイシャ</t>
    </rPh>
    <phoneticPr fontId="3"/>
  </si>
  <si>
    <t>営業部</t>
    <rPh sb="0" eb="2">
      <t>エイギョウ</t>
    </rPh>
    <rPh sb="2" eb="3">
      <t>ブ</t>
    </rPh>
    <phoneticPr fontId="3"/>
  </si>
  <si>
    <t>営業</t>
    <phoneticPr fontId="3"/>
  </si>
  <si>
    <t>***-****</t>
    <phoneticPr fontId="3"/>
  </si>
  <si>
    <t>東京都港区西新橋〇－〇〇－〇　□□ビル</t>
    <rPh sb="0" eb="3">
      <t>トウキョウト</t>
    </rPh>
    <rPh sb="3" eb="5">
      <t>ミナトク</t>
    </rPh>
    <rPh sb="5" eb="8">
      <t>ニシシンバシ</t>
    </rPh>
    <phoneticPr fontId="3"/>
  </si>
  <si>
    <t>03-****-****</t>
    <phoneticPr fontId="3"/>
  </si>
  <si>
    <t>03-****-****</t>
    <phoneticPr fontId="3"/>
  </si>
  <si>
    <t>〇〇銀行××支店</t>
    <rPh sb="2" eb="4">
      <t>ギンコウ</t>
    </rPh>
    <rPh sb="6" eb="8">
      <t>シテン</t>
    </rPh>
    <phoneticPr fontId="3"/>
  </si>
  <si>
    <t>〇〇　〇〇（まるまる　まるまる）</t>
    <phoneticPr fontId="3"/>
  </si>
  <si>
    <t>△△△＠□□</t>
    <phoneticPr fontId="3"/>
  </si>
  <si>
    <t>20**年9月17日</t>
    <rPh sb="4" eb="5">
      <t>ネン</t>
    </rPh>
    <rPh sb="6" eb="7">
      <t>ガツ</t>
    </rPh>
    <rPh sb="9" eb="10">
      <t>ヒ</t>
    </rPh>
    <phoneticPr fontId="3"/>
  </si>
  <si>
    <t>　２０**年度 積算資格認定試験</t>
    <rPh sb="5" eb="7">
      <t>ネンド</t>
    </rPh>
    <phoneticPr fontId="2"/>
  </si>
  <si>
    <t>20**</t>
    <phoneticPr fontId="2"/>
  </si>
  <si>
    <t>「受講票・受験票」（以下「本票」という）は、受験時には必ず持参し、会場の係員の検印を受け、</t>
    <rPh sb="1" eb="3">
      <t>ジュコウ</t>
    </rPh>
    <rPh sb="3" eb="4">
      <t>ヒョウ</t>
    </rPh>
    <rPh sb="5" eb="8">
      <t>ジュケンヒョウ</t>
    </rPh>
    <rPh sb="10" eb="12">
      <t>イカ</t>
    </rPh>
    <rPh sb="13" eb="14">
      <t>ホン</t>
    </rPh>
    <rPh sb="14" eb="15">
      <t>ヒョウ</t>
    </rPh>
    <rPh sb="22" eb="24">
      <t>ジュケン</t>
    </rPh>
    <rPh sb="24" eb="25">
      <t>ジ</t>
    </rPh>
    <rPh sb="27" eb="28">
      <t>カナラ</t>
    </rPh>
    <rPh sb="29" eb="31">
      <t>ジサン</t>
    </rPh>
    <rPh sb="33" eb="35">
      <t>カイジョウ</t>
    </rPh>
    <rPh sb="36" eb="38">
      <t>カカリイン</t>
    </rPh>
    <rPh sb="39" eb="41">
      <t>ケンイン</t>
    </rPh>
    <rPh sb="42" eb="43">
      <t>ウ</t>
    </rPh>
    <phoneticPr fontId="2"/>
  </si>
  <si>
    <t>開始時刻の10分前までには着席してください。</t>
    <phoneticPr fontId="2"/>
  </si>
  <si>
    <t>「本票」右上の【顔写真貼付】枠内に顔写真１枚を糊付けしてください。</t>
    <rPh sb="1" eb="2">
      <t>ホン</t>
    </rPh>
    <rPh sb="4" eb="6">
      <t>ミギウエ</t>
    </rPh>
    <rPh sb="8" eb="9">
      <t>カオ</t>
    </rPh>
    <rPh sb="14" eb="16">
      <t>ワクナイ</t>
    </rPh>
    <phoneticPr fontId="2"/>
  </si>
  <si>
    <r>
      <t>※　写真貼付が無い場合は、</t>
    </r>
    <r>
      <rPr>
        <sz val="11"/>
        <rFont val="ＭＳ Ｐゴシック"/>
        <family val="3"/>
        <charset val="128"/>
      </rPr>
      <t>受験は出来ません</t>
    </r>
    <phoneticPr fontId="2"/>
  </si>
  <si>
    <t>「本票」は、汚れない様に各自クリアホルダー「Ａ４」等に入れて持参してください。</t>
    <rPh sb="1" eb="2">
      <t>ホン</t>
    </rPh>
    <rPh sb="2" eb="3">
      <t>ヒョウ</t>
    </rPh>
    <rPh sb="6" eb="7">
      <t>ヨゴ</t>
    </rPh>
    <rPh sb="10" eb="11">
      <t>ヨウ</t>
    </rPh>
    <rPh sb="12" eb="14">
      <t>カクジ</t>
    </rPh>
    <rPh sb="25" eb="26">
      <t>トウ</t>
    </rPh>
    <phoneticPr fontId="2"/>
  </si>
  <si>
    <t>「本票」は認定試験終了後、会場の係員が回収しますので指示に従い渡してください。</t>
    <rPh sb="1" eb="2">
      <t>ホン</t>
    </rPh>
    <rPh sb="5" eb="7">
      <t>ニンテイ</t>
    </rPh>
    <rPh sb="7" eb="9">
      <t>シケン</t>
    </rPh>
    <phoneticPr fontId="2"/>
  </si>
  <si>
    <t>認定試験には、「本票」の他に以下を持参してください。</t>
    <rPh sb="8" eb="9">
      <t>ホン</t>
    </rPh>
    <phoneticPr fontId="3"/>
  </si>
  <si>
    <t>推薦会社名
（会員会社）</t>
    <phoneticPr fontId="2"/>
  </si>
  <si>
    <t>推薦者名</t>
  </si>
  <si>
    <t xml:space="preserve">TEL： </t>
  </si>
  <si>
    <t>●●●●株式会社</t>
    <phoneticPr fontId="3"/>
  </si>
  <si>
    <t>◇◇　◇◇</t>
    <phoneticPr fontId="3"/>
  </si>
  <si>
    <t>03-****-****</t>
    <phoneticPr fontId="3"/>
  </si>
  <si>
    <t xml:space="preserve">推薦会社名
（会員会社）
</t>
    <phoneticPr fontId="3"/>
  </si>
  <si>
    <t>営業</t>
    <rPh sb="0" eb="2">
      <t>エイギョウ</t>
    </rPh>
    <phoneticPr fontId="3"/>
  </si>
  <si>
    <t>積算</t>
    <rPh sb="0" eb="2">
      <t>セキサン</t>
    </rPh>
    <phoneticPr fontId="3"/>
  </si>
  <si>
    <t>施工管理</t>
    <rPh sb="0" eb="4">
      <t>セコウカンリ</t>
    </rPh>
    <phoneticPr fontId="3"/>
  </si>
  <si>
    <t>生産</t>
    <rPh sb="0" eb="2">
      <t>セイサン</t>
    </rPh>
    <phoneticPr fontId="3"/>
  </si>
  <si>
    <t>その他</t>
    <rPh sb="2" eb="3">
      <t>タ</t>
    </rPh>
    <phoneticPr fontId="3"/>
  </si>
  <si>
    <t>営業事務</t>
    <rPh sb="0" eb="2">
      <t>エイギョウ</t>
    </rPh>
    <rPh sb="2" eb="4">
      <t>ジム</t>
    </rPh>
    <phoneticPr fontId="3"/>
  </si>
  <si>
    <t>設計・技術</t>
    <rPh sb="0" eb="2">
      <t>セッケイ</t>
    </rPh>
    <rPh sb="3" eb="5">
      <t>ギジュツ</t>
    </rPh>
    <phoneticPr fontId="3"/>
  </si>
  <si>
    <t>購買・調達</t>
    <rPh sb="0" eb="2">
      <t>コウバイ</t>
    </rPh>
    <rPh sb="3" eb="5">
      <t>チョウタツ</t>
    </rPh>
    <phoneticPr fontId="3"/>
  </si>
  <si>
    <t>○</t>
  </si>
  <si>
    <t>業務（受発注・期日管理）</t>
    <rPh sb="0" eb="2">
      <t>ギョウム</t>
    </rPh>
    <rPh sb="3" eb="6">
      <t>ジュハッチュウ</t>
    </rPh>
    <rPh sb="7" eb="9">
      <t>キジツ</t>
    </rPh>
    <rPh sb="9" eb="11">
      <t>カンリ</t>
    </rPh>
    <phoneticPr fontId="3"/>
  </si>
  <si>
    <t>総務・経理</t>
    <rPh sb="0" eb="2">
      <t>ソウム</t>
    </rPh>
    <rPh sb="3" eb="5">
      <t>ケイリ</t>
    </rPh>
    <phoneticPr fontId="3"/>
  </si>
  <si>
    <t>企画・管理</t>
    <rPh sb="0" eb="2">
      <t>キカク</t>
    </rPh>
    <rPh sb="3" eb="5">
      <t>カンリ</t>
    </rPh>
    <phoneticPr fontId="3"/>
  </si>
  <si>
    <t>時計（携帯電話の時計は使用できません）、筆記用具、マーカー、拡大鏡（任意）、物差し（任意）</t>
    <rPh sb="34" eb="36">
      <t>ニンイ</t>
    </rPh>
    <rPh sb="42" eb="44">
      <t>ニンイ</t>
    </rPh>
    <phoneticPr fontId="3"/>
  </si>
  <si>
    <t>計算機（但し携帯電話の計算機、関数機能付計算機は不可です）</t>
    <rPh sb="4" eb="5">
      <t>タダ</t>
    </rPh>
    <phoneticPr fontId="3"/>
  </si>
  <si>
    <t>23_</t>
  </si>
  <si>
    <r>
      <t>①積算マニュアル</t>
    </r>
    <r>
      <rPr>
        <sz val="9"/>
        <color rgb="FFFF0000"/>
        <rFont val="ＭＳ Ｐゴシック"/>
        <family val="3"/>
        <charset val="128"/>
      </rPr>
      <t>Ⅶ</t>
    </r>
    <r>
      <rPr>
        <sz val="9"/>
        <rFont val="ＭＳ Ｐゴシック"/>
        <family val="3"/>
        <charset val="128"/>
      </rPr>
      <t>　共通編</t>
    </r>
    <rPh sb="10" eb="12">
      <t>キョウツウ</t>
    </rPh>
    <rPh sb="12" eb="13">
      <t>ヘン</t>
    </rPh>
    <phoneticPr fontId="2"/>
  </si>
  <si>
    <r>
      <t>②積算マニュアル</t>
    </r>
    <r>
      <rPr>
        <sz val="9"/>
        <color rgb="FFFF0000"/>
        <rFont val="ＭＳ Ｐゴシック"/>
        <family val="3"/>
        <charset val="128"/>
      </rPr>
      <t>Ⅶ</t>
    </r>
    <r>
      <rPr>
        <sz val="9"/>
        <rFont val="ＭＳ Ｐゴシック"/>
        <family val="3"/>
        <charset val="128"/>
      </rPr>
      <t>　アルミニウム製品編</t>
    </r>
    <rPh sb="18" eb="19">
      <t>ヘン</t>
    </rPh>
    <phoneticPr fontId="2"/>
  </si>
  <si>
    <r>
      <t>③積算マニュアル</t>
    </r>
    <r>
      <rPr>
        <sz val="9"/>
        <color rgb="FFFF0000"/>
        <rFont val="ＭＳ Ｐゴシック"/>
        <family val="3"/>
        <charset val="128"/>
      </rPr>
      <t>Ⅶ</t>
    </r>
    <r>
      <rPr>
        <sz val="9"/>
        <rFont val="ＭＳ Ｐゴシック"/>
        <family val="3"/>
        <charset val="128"/>
      </rPr>
      <t>　スチール製品編</t>
    </r>
    <rPh sb="16" eb="17">
      <t>ヘン</t>
    </rPh>
    <phoneticPr fontId="2"/>
  </si>
  <si>
    <r>
      <t>開始時刻の</t>
    </r>
    <r>
      <rPr>
        <b/>
        <sz val="11"/>
        <color rgb="FFFF0000"/>
        <rFont val="ＭＳ Ｐゴシック"/>
        <family val="3"/>
        <charset val="128"/>
      </rPr>
      <t>15分前</t>
    </r>
    <r>
      <rPr>
        <sz val="11"/>
        <rFont val="ＭＳ Ｐゴシック"/>
        <family val="3"/>
        <charset val="128"/>
      </rPr>
      <t>までには着席してください。</t>
    </r>
    <phoneticPr fontId="2"/>
  </si>
  <si>
    <r>
      <t>　</t>
    </r>
    <r>
      <rPr>
        <b/>
        <sz val="13"/>
        <color rgb="FFFF0000"/>
        <rFont val="ＭＳ Ｐゴシック"/>
        <family val="3"/>
        <charset val="128"/>
      </rPr>
      <t>２０**</t>
    </r>
    <r>
      <rPr>
        <b/>
        <sz val="13"/>
        <rFont val="ＭＳ Ｐゴシック"/>
        <family val="3"/>
        <charset val="128"/>
      </rPr>
      <t>年度 積算資格認定試験</t>
    </r>
    <rPh sb="5" eb="7">
      <t>ネンド</t>
    </rPh>
    <phoneticPr fontId="2"/>
  </si>
  <si>
    <t>営業部</t>
    <rPh sb="0" eb="3">
      <t>エイギョウブ</t>
    </rPh>
    <phoneticPr fontId="3"/>
  </si>
  <si>
    <t>２０</t>
  </si>
  <si>
    <t>　(1) 積算マニュアルⅦ　共通編（別冊含む）　2023年版</t>
    <rPh sb="14" eb="16">
      <t>キョウツウ</t>
    </rPh>
    <rPh sb="16" eb="17">
      <t>ヘン</t>
    </rPh>
    <rPh sb="18" eb="20">
      <t>ベッサツ</t>
    </rPh>
    <rPh sb="20" eb="21">
      <t>フク</t>
    </rPh>
    <rPh sb="28" eb="29">
      <t>ネン</t>
    </rPh>
    <rPh sb="29" eb="30">
      <t>バン</t>
    </rPh>
    <phoneticPr fontId="2"/>
  </si>
  <si>
    <t>　(2) 積算マニュアルⅦ　アルミニウム製品編　2023年版</t>
    <phoneticPr fontId="3"/>
  </si>
  <si>
    <t>　(3) 積算マニュアルⅦ　スチール製品編　2023年版</t>
  </si>
  <si>
    <r>
      <rPr>
        <sz val="11"/>
        <color rgb="FFFF0000"/>
        <rFont val="ＭＳ Ｐゴシック"/>
        <family val="3"/>
        <charset val="128"/>
      </rPr>
      <t>開始時刻の</t>
    </r>
    <r>
      <rPr>
        <b/>
        <sz val="11"/>
        <color rgb="FFFF0000"/>
        <rFont val="ＭＳ Ｐゴシック"/>
        <family val="3"/>
        <charset val="128"/>
      </rPr>
      <t>15分前</t>
    </r>
    <r>
      <rPr>
        <sz val="11"/>
        <rFont val="ＭＳ Ｐゴシック"/>
        <family val="3"/>
        <charset val="128"/>
      </rPr>
      <t>までには着席してください。</t>
    </r>
    <phoneticPr fontId="2"/>
  </si>
  <si>
    <t>支払い費用は、消費税額込み（消費税率は10％）の金額となっております。この受験申込書は、払込金受領証（郵便局で支払いの場合）</t>
    <rPh sb="0" eb="2">
      <t>シハラ</t>
    </rPh>
    <rPh sb="3" eb="5">
      <t>ヒヨウ</t>
    </rPh>
    <rPh sb="7" eb="11">
      <t>ショウヒゼイガク</t>
    </rPh>
    <rPh sb="11" eb="12">
      <t>コ</t>
    </rPh>
    <rPh sb="14" eb="18">
      <t>ショウヒゼイリツ</t>
    </rPh>
    <rPh sb="24" eb="26">
      <t>キンガク</t>
    </rPh>
    <phoneticPr fontId="3"/>
  </si>
  <si>
    <t>または振込明細書（銀行での支払いの場合）をセットにして、必ず保存して下さい。　一般社団法人日本サッシ協会の登録番号：T9010405010452</t>
    <rPh sb="28" eb="29">
      <t>カナラ</t>
    </rPh>
    <rPh sb="30" eb="32">
      <t>ホゾン</t>
    </rPh>
    <rPh sb="34" eb="35">
      <t>クダ</t>
    </rPh>
    <phoneticPr fontId="3"/>
  </si>
  <si>
    <t>09広島</t>
    <rPh sb="2" eb="4">
      <t>ヒロシマ</t>
    </rPh>
    <phoneticPr fontId="3"/>
  </si>
  <si>
    <t>広島</t>
    <rPh sb="0" eb="2">
      <t>ヒロシマ</t>
    </rPh>
    <phoneticPr fontId="3"/>
  </si>
  <si>
    <t>広_</t>
    <rPh sb="0" eb="1">
      <t>ヒロ</t>
    </rPh>
    <phoneticPr fontId="3"/>
  </si>
  <si>
    <r>
      <t>　(2) 積算マニュアルⅦ　アルミニウム製品編　</t>
    </r>
    <r>
      <rPr>
        <b/>
        <sz val="10"/>
        <rFont val="ＭＳ Ｐゴシック"/>
        <family val="3"/>
        <charset val="128"/>
      </rPr>
      <t>2023年版</t>
    </r>
    <phoneticPr fontId="3"/>
  </si>
  <si>
    <t>　(4) サッシ・ドア関連用語集　Terminology 2024</t>
    <rPh sb="11" eb="13">
      <t>カンレン</t>
    </rPh>
    <rPh sb="13" eb="15">
      <t>ヨウゴ</t>
    </rPh>
    <rPh sb="15" eb="16">
      <t>シュウ</t>
    </rPh>
    <phoneticPr fontId="2"/>
  </si>
  <si>
    <r>
      <t>①</t>
    </r>
    <r>
      <rPr>
        <sz val="11"/>
        <rFont val="ＭＳ Ｐゴシック"/>
        <family val="3"/>
        <charset val="128"/>
      </rPr>
      <t xml:space="preserve"> 10:30－11:30</t>
    </r>
    <phoneticPr fontId="2"/>
  </si>
  <si>
    <t>事務</t>
    <rPh sb="0" eb="2">
      <t>ジム</t>
    </rPh>
    <phoneticPr fontId="3"/>
  </si>
  <si>
    <t>設計・技術</t>
    <phoneticPr fontId="3"/>
  </si>
  <si>
    <t>購買・調達</t>
    <phoneticPr fontId="3"/>
  </si>
  <si>
    <t>業務（受発注・期日管理）</t>
    <phoneticPr fontId="3"/>
  </si>
  <si>
    <t>施工管理</t>
    <phoneticPr fontId="3"/>
  </si>
  <si>
    <r>
      <rPr>
        <b/>
        <sz val="11"/>
        <rFont val="ＭＳ Ｐゴシック"/>
        <family val="3"/>
        <charset val="128"/>
      </rPr>
      <t>「受講票・受験票」（以下「本票」という）は、受験時には必ず持参</t>
    </r>
    <r>
      <rPr>
        <sz val="11"/>
        <rFont val="ＭＳ Ｐゴシック"/>
        <family val="3"/>
        <charset val="128"/>
      </rPr>
      <t>し、会場係員の検印を受け、</t>
    </r>
    <rPh sb="1" eb="3">
      <t>ジュコウ</t>
    </rPh>
    <rPh sb="3" eb="4">
      <t>ヒョウ</t>
    </rPh>
    <rPh sb="5" eb="8">
      <t>ジュケンヒョウ</t>
    </rPh>
    <rPh sb="10" eb="12">
      <t>イカ</t>
    </rPh>
    <rPh sb="13" eb="14">
      <t>ホン</t>
    </rPh>
    <rPh sb="14" eb="15">
      <t>ヒョウ</t>
    </rPh>
    <rPh sb="22" eb="24">
      <t>ジュケン</t>
    </rPh>
    <rPh sb="24" eb="25">
      <t>ジ</t>
    </rPh>
    <rPh sb="27" eb="28">
      <t>カナラ</t>
    </rPh>
    <rPh sb="29" eb="31">
      <t>ジサン</t>
    </rPh>
    <rPh sb="33" eb="35">
      <t>カイジョウ</t>
    </rPh>
    <rPh sb="35" eb="37">
      <t>カカリイン</t>
    </rPh>
    <rPh sb="38" eb="40">
      <t>ケンイン</t>
    </rPh>
    <rPh sb="41" eb="42">
      <t>ウ</t>
    </rPh>
    <phoneticPr fontId="2"/>
  </si>
  <si>
    <t>　２０２６年度 積算資格認定試験</t>
    <rPh sb="5" eb="7">
      <t>ネンド</t>
    </rPh>
    <phoneticPr fontId="2"/>
  </si>
  <si>
    <t>2026</t>
    <phoneticPr fontId="2"/>
  </si>
  <si>
    <t>26_</t>
  </si>
  <si>
    <t>２０２６年度申込書式
※前年度以前の申込書の転用はしないでください</t>
    <phoneticPr fontId="3"/>
  </si>
  <si>
    <t xml:space="preserve">　２．テキスト購入希望 </t>
    <phoneticPr fontId="3"/>
  </si>
  <si>
    <r>
      <t>　(1) 積算マニュアルⅦ　共通編（別冊含む）　</t>
    </r>
    <r>
      <rPr>
        <b/>
        <sz val="10"/>
        <rFont val="ＭＳ Ｐゴシック"/>
        <family val="3"/>
        <charset val="128"/>
      </rPr>
      <t>2023年版</t>
    </r>
    <rPh sb="14" eb="16">
      <t>キョウツウ</t>
    </rPh>
    <rPh sb="16" eb="17">
      <t>ヘン</t>
    </rPh>
    <rPh sb="18" eb="20">
      <t>ベッサツ</t>
    </rPh>
    <rPh sb="20" eb="21">
      <t>フク</t>
    </rPh>
    <rPh sb="28" eb="29">
      <t>ネン</t>
    </rPh>
    <rPh sb="29" eb="30">
      <t>バン</t>
    </rPh>
    <phoneticPr fontId="2"/>
  </si>
  <si>
    <r>
      <t>　(3) 積算マニュアルⅦ　スチール製品編　</t>
    </r>
    <r>
      <rPr>
        <b/>
        <sz val="10"/>
        <rFont val="ＭＳ Ｐゴシック"/>
        <family val="3"/>
        <charset val="128"/>
      </rPr>
      <t>2023年版</t>
    </r>
    <phoneticPr fontId="3"/>
  </si>
  <si>
    <r>
      <t xml:space="preserve">　(4) サッシ・ドア関連用語集　Terminology </t>
    </r>
    <r>
      <rPr>
        <b/>
        <sz val="10"/>
        <rFont val="ＭＳ Ｐゴシック"/>
        <family val="3"/>
        <charset val="128"/>
      </rPr>
      <t>2024</t>
    </r>
    <rPh sb="11" eb="13">
      <t>カンレン</t>
    </rPh>
    <rPh sb="13" eb="15">
      <t>ヨウゴ</t>
    </rPh>
    <rPh sb="15" eb="16">
      <t>シュウ</t>
    </rPh>
    <phoneticPr fontId="2"/>
  </si>
  <si>
    <t>テキストのご購入の方へ
協会ＨＰ掲載
_『積算マニュアルⅦ』
改訂・頁差替えのお知らせをご確認の上、購入のお申込みをいただきますようお願いいたします</t>
    <rPh sb="6" eb="8">
      <t>コウニュウ</t>
    </rPh>
    <rPh sb="9" eb="10">
      <t>カタ</t>
    </rPh>
    <rPh sb="13" eb="15">
      <t>キョウカイ</t>
    </rPh>
    <rPh sb="17" eb="19">
      <t>ケイサイ</t>
    </rPh>
    <rPh sb="46" eb="48">
      <t>カクニン</t>
    </rPh>
    <rPh sb="49" eb="50">
      <t>ウエ</t>
    </rPh>
    <rPh sb="51" eb="53">
      <t>コウニュウ</t>
    </rPh>
    <rPh sb="55" eb="57">
      <t>モウシコ</t>
    </rPh>
    <rPh sb="68" eb="69">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</si>
</sst>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_ "/>
    <numFmt numFmtId="177" formatCode="0_);[Red]\(0\)"/>
    <numFmt numFmtId="178" formatCode="&quot;・ &quot;&quot;S&quot;\ 0"/>
    <numFmt numFmtId="179" formatCode="\A\ 0"/>
    <numFmt numFmtId="180" formatCode="_ #,##0;[Red]_ \-#,##0"/>
    <numFmt numFmtId="181" formatCode="[$-411]ggge&quot;年&quot;m&quot;月&quot;d&quot;日&quot;;@"/>
    <numFmt numFmtId="182" formatCode="[$-411]ge\.m\.d;@"/>
    <numFmt numFmtId="183" formatCode="&quot;S&quot;\ 0"/>
    <numFmt numFmtId="184" formatCode="yyyy&quot;年&quot;m&quot;月&quot;d&quot;日&quot;;@"/>
    <numFmt numFmtId="185" formatCode="yyyy/m/d;@"/>
    <numFmt numFmtId="186" formatCode="0&quot;冊&quot;"/>
    <numFmt numFmtId="187" formatCode="yyyy&quot;年&quot;m&quot;月&quot;;@"/>
  </numFmts>
  <fonts count="54">
    <font>
      <sz val="11"/>
      <name val="ＭＳ Ｐゴシック"/>
      <family val="3"/>
      <charset val="128"/>
    </font>
    <font>
      <sz val="11"/>
      <name val="ＭＳ Ｐゴシック"/>
      <family val="3"/>
      <charset val="128"/>
    </font>
    <font>
      <b/>
      <sz val="20"/>
      <name val="ＭＳ Ｐゴシック"/>
      <family val="3"/>
      <charset val="128"/>
    </font>
    <font>
      <sz val="6"/>
      <name val="ＭＳ Ｐゴシック"/>
      <family val="3"/>
      <charset val="128"/>
    </font>
    <font>
      <sz val="20"/>
      <name val="ＭＳ Ｐゴシック"/>
      <family val="3"/>
      <charset val="128"/>
    </font>
    <font>
      <b/>
      <sz val="16"/>
      <name val="ＭＳ Ｐゴシック"/>
      <family val="3"/>
      <charset val="128"/>
    </font>
    <font>
      <b/>
      <sz val="13"/>
      <name val="ＭＳ Ｐゴシック"/>
      <family val="3"/>
      <charset val="128"/>
    </font>
    <font>
      <sz val="12"/>
      <name val="ＭＳ Ｐゴシック"/>
      <family val="3"/>
      <charset val="128"/>
    </font>
    <font>
      <sz val="7"/>
      <name val="ＭＳ Ｐゴシック"/>
      <family val="3"/>
      <charset val="128"/>
    </font>
    <font>
      <sz val="14"/>
      <name val="ＭＳ Ｐゴシック"/>
      <family val="3"/>
      <charset val="128"/>
    </font>
    <font>
      <sz val="10"/>
      <name val="ＭＳ Ｐゴシック"/>
      <family val="3"/>
      <charset val="128"/>
    </font>
    <font>
      <b/>
      <sz val="2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name val="ＭＳ 明朝"/>
      <family val="1"/>
      <charset val="128"/>
    </font>
    <font>
      <u/>
      <sz val="11"/>
      <color indexed="12"/>
      <name val="ＭＳ Ｐゴシック"/>
      <family val="3"/>
      <charset val="128"/>
    </font>
    <font>
      <b/>
      <sz val="14"/>
      <name val="ＭＳ Ｐゴシック"/>
      <family val="3"/>
      <charset val="128"/>
    </font>
    <font>
      <sz val="16"/>
      <color indexed="55"/>
      <name val="ＭＳ Ｐゴシック"/>
      <family val="3"/>
      <charset val="128"/>
    </font>
    <font>
      <sz val="14"/>
      <name val="HGP創英角ｺﾞｼｯｸUB"/>
      <family val="3"/>
      <charset val="128"/>
    </font>
    <font>
      <sz val="11"/>
      <color indexed="9"/>
      <name val="HGP創英角ｺﾞｼｯｸUB"/>
      <family val="3"/>
      <charset val="128"/>
    </font>
    <font>
      <sz val="8"/>
      <color indexed="63"/>
      <name val="ＭＳ Ｐゴシック"/>
      <family val="3"/>
      <charset val="128"/>
    </font>
    <font>
      <sz val="12"/>
      <color indexed="63"/>
      <name val="HGP創英角ｺﾞｼｯｸUB"/>
      <family val="3"/>
      <charset val="128"/>
    </font>
    <font>
      <sz val="10"/>
      <color indexed="63"/>
      <name val="HGP創英角ｺﾞｼｯｸUB"/>
      <family val="3"/>
      <charset val="128"/>
    </font>
    <font>
      <sz val="11"/>
      <color indexed="63"/>
      <name val="HGP創英角ｺﾞｼｯｸUB"/>
      <family val="3"/>
      <charset val="128"/>
    </font>
    <font>
      <b/>
      <sz val="9"/>
      <color indexed="10"/>
      <name val="ＭＳ Ｐゴシック"/>
      <family val="3"/>
      <charset val="128"/>
    </font>
    <font>
      <sz val="8"/>
      <color indexed="63"/>
      <name val="HGP創英角ｺﾞｼｯｸUB"/>
      <family val="3"/>
      <charset val="128"/>
    </font>
    <font>
      <b/>
      <sz val="24"/>
      <name val="ＭＳ Ｐゴシック"/>
      <family val="3"/>
      <charset val="128"/>
    </font>
    <font>
      <sz val="8"/>
      <color indexed="48"/>
      <name val="ＭＳ Ｐゴシック"/>
      <family val="3"/>
      <charset val="128"/>
    </font>
    <font>
      <sz val="8"/>
      <color indexed="10"/>
      <name val="Arial Black"/>
      <family val="2"/>
    </font>
    <font>
      <sz val="10"/>
      <name val="HGP創英角ｺﾞｼｯｸUB"/>
      <family val="3"/>
      <charset val="128"/>
    </font>
    <font>
      <sz val="48"/>
      <color rgb="FFFF0000"/>
      <name val="HGS創英角ﾎﾟｯﾌﾟ体"/>
      <family val="3"/>
      <charset val="128"/>
    </font>
    <font>
      <sz val="11"/>
      <color rgb="FFFF0000"/>
      <name val="HGS創英角ﾎﾟｯﾌﾟ体"/>
      <family val="3"/>
      <charset val="128"/>
    </font>
    <font>
      <sz val="12"/>
      <color rgb="FFFF0000"/>
      <name val="HGS創英角ﾎﾟｯﾌﾟ体"/>
      <family val="3"/>
      <charset val="128"/>
    </font>
    <font>
      <sz val="12"/>
      <color theme="1"/>
      <name val="ＭＳ Ｐゴシック"/>
      <family val="3"/>
      <charset val="128"/>
    </font>
    <font>
      <b/>
      <sz val="11"/>
      <name val="ＭＳ Ｐゴシック"/>
      <family val="3"/>
      <charset val="128"/>
      <scheme val="minor"/>
    </font>
    <font>
      <b/>
      <sz val="20"/>
      <name val="ＭＳ Ｐゴシック"/>
      <family val="3"/>
      <charset val="128"/>
      <scheme val="minor"/>
    </font>
    <font>
      <sz val="12"/>
      <name val="HGP創英角ｺﾞｼｯｸUB"/>
      <family val="3"/>
      <charset val="128"/>
    </font>
    <font>
      <b/>
      <sz val="9"/>
      <name val="ＭＳ Ｐゴシック"/>
      <family val="3"/>
      <charset val="128"/>
    </font>
    <font>
      <sz val="12"/>
      <color rgb="FFFF0000"/>
      <name val="ＭＳ Ｐゴシック"/>
      <family val="3"/>
      <charset val="128"/>
    </font>
    <font>
      <b/>
      <sz val="10"/>
      <name val="ＭＳ Ｐゴシック"/>
      <family val="3"/>
      <charset val="128"/>
    </font>
    <font>
      <sz val="9"/>
      <color rgb="FFFF0000"/>
      <name val="ＭＳ Ｐゴシック"/>
      <family val="3"/>
      <charset val="128"/>
    </font>
    <font>
      <strike/>
      <sz val="11"/>
      <color rgb="FFFF0000"/>
      <name val="ＭＳ Ｐゴシック"/>
      <family val="3"/>
      <charset val="128"/>
    </font>
    <font>
      <sz val="9"/>
      <color rgb="FF0070C0"/>
      <name val="ＭＳ Ｐゴシック"/>
      <family val="3"/>
      <charset val="128"/>
    </font>
    <font>
      <b/>
      <sz val="11"/>
      <color rgb="FFFF0000"/>
      <name val="ＭＳ Ｐゴシック"/>
      <family val="3"/>
      <charset val="128"/>
      <scheme val="minor"/>
    </font>
    <font>
      <sz val="11"/>
      <color rgb="FF000000"/>
      <name val="MS PGothic"/>
      <family val="3"/>
      <charset val="128"/>
    </font>
    <font>
      <b/>
      <sz val="13"/>
      <color rgb="FFFF0000"/>
      <name val="ＭＳ Ｐゴシック"/>
      <family val="3"/>
      <charset val="128"/>
    </font>
    <font>
      <sz val="11"/>
      <color rgb="FFFF0000"/>
      <name val="ＭＳ Ｐゴシック"/>
      <family val="3"/>
      <charset val="128"/>
    </font>
    <font>
      <b/>
      <sz val="11"/>
      <color rgb="FFFF0000"/>
      <name val="ＭＳ Ｐゴシック"/>
      <family val="3"/>
      <charset val="128"/>
    </font>
    <font>
      <b/>
      <sz val="10"/>
      <color rgb="FFFF0000"/>
      <name val="ＭＳ Ｐゴシック"/>
      <family val="3"/>
      <charset val="128"/>
    </font>
    <font>
      <b/>
      <sz val="11"/>
      <name val="ＭＳ Ｐゴシック"/>
      <family val="3"/>
      <charset val="128"/>
    </font>
    <font>
      <sz val="8"/>
      <color rgb="FFFF0000"/>
      <name val="ＭＳ Ｐゴシック"/>
      <family val="3"/>
      <charset val="128"/>
    </font>
    <font>
      <sz val="11"/>
      <color rgb="FFFF0000"/>
      <name val="ＭＳ Ｐゴシック"/>
      <family val="3"/>
      <charset val="128"/>
      <scheme val="minor"/>
    </font>
    <font>
      <b/>
      <sz val="8"/>
      <color rgb="FFFF0000"/>
      <name val="ＭＳ Ｐゴシック"/>
      <family val="3"/>
      <charset val="128"/>
    </font>
  </fonts>
  <fills count="11">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indexed="26"/>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99FF"/>
        <bgColor indexed="64"/>
      </patternFill>
    </fill>
    <fill>
      <patternFill patternType="solid">
        <fgColor rgb="FFFFFFCC"/>
        <bgColor indexed="64"/>
      </patternFill>
    </fill>
    <fill>
      <patternFill patternType="solid">
        <fgColor rgb="FFD9E1F2"/>
        <bgColor indexed="64"/>
      </patternFill>
    </fill>
    <fill>
      <patternFill patternType="solid">
        <fgColor rgb="FFCCFFFF"/>
        <bgColor indexed="64"/>
      </patternFill>
    </fill>
  </fills>
  <borders count="7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bottom style="hair">
        <color indexed="64"/>
      </bottom>
      <diagonal style="hair">
        <color indexed="64"/>
      </diagonal>
    </border>
    <border>
      <left style="hair">
        <color indexed="64"/>
      </left>
      <right style="hair">
        <color indexed="64"/>
      </right>
      <top/>
      <bottom style="hair">
        <color indexed="64"/>
      </bottom>
      <diagonal/>
    </border>
    <border>
      <left style="hair">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ashed">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hair">
        <color indexed="64"/>
      </left>
      <right style="hair">
        <color indexed="64"/>
      </right>
      <top style="hair">
        <color indexed="64"/>
      </top>
      <bottom/>
      <diagonal style="hair">
        <color indexed="64"/>
      </diagonal>
    </border>
    <border>
      <left/>
      <right/>
      <top style="dotted">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9">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xf numFmtId="6" fontId="1" fillId="0" borderId="0" applyFont="0" applyFill="0" applyBorder="0" applyAlignment="0" applyProtection="0"/>
    <xf numFmtId="0" fontId="1" fillId="0" borderId="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45" fillId="0" borderId="0"/>
  </cellStyleXfs>
  <cellXfs count="901">
    <xf numFmtId="0" fontId="0" fillId="0" borderId="0" xfId="0"/>
    <xf numFmtId="0" fontId="1"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quotePrefix="1" applyFont="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vertical="center"/>
    </xf>
    <xf numFmtId="0" fontId="1" fillId="0" borderId="21" xfId="0" applyFont="1" applyBorder="1" applyAlignment="1">
      <alignment vertical="center"/>
    </xf>
    <xf numFmtId="0" fontId="9" fillId="0" borderId="22" xfId="0" applyFont="1" applyBorder="1" applyAlignment="1">
      <alignment vertical="center"/>
    </xf>
    <xf numFmtId="49" fontId="1" fillId="0" borderId="22" xfId="0" applyNumberFormat="1" applyFont="1" applyBorder="1" applyAlignment="1">
      <alignment horizontal="center" vertical="center"/>
    </xf>
    <xf numFmtId="0" fontId="7" fillId="0" borderId="20" xfId="0" applyFont="1" applyBorder="1" applyAlignment="1">
      <alignment vertical="center"/>
    </xf>
    <xf numFmtId="0" fontId="7" fillId="0" borderId="4" xfId="0" applyFont="1" applyBorder="1" applyAlignment="1">
      <alignment vertical="center"/>
    </xf>
    <xf numFmtId="0" fontId="1" fillId="0" borderId="1" xfId="0" applyFont="1" applyBorder="1" applyAlignment="1">
      <alignment horizontal="center" vertical="center"/>
    </xf>
    <xf numFmtId="0" fontId="1" fillId="0" borderId="23" xfId="0" applyFont="1" applyBorder="1" applyAlignment="1">
      <alignment horizontal="center" vertical="center"/>
    </xf>
    <xf numFmtId="0" fontId="7" fillId="0" borderId="25" xfId="0" applyFont="1" applyBorder="1" applyAlignment="1">
      <alignment vertical="center"/>
    </xf>
    <xf numFmtId="0" fontId="1" fillId="0" borderId="26" xfId="0" applyFont="1" applyBorder="1" applyAlignment="1">
      <alignment vertical="center"/>
    </xf>
    <xf numFmtId="0" fontId="7" fillId="0" borderId="27" xfId="0" applyFont="1" applyBorder="1" applyAlignment="1">
      <alignment vertical="center"/>
    </xf>
    <xf numFmtId="0" fontId="7" fillId="0" borderId="28" xfId="0" applyFont="1" applyBorder="1" applyAlignment="1">
      <alignment vertical="center"/>
    </xf>
    <xf numFmtId="0" fontId="7" fillId="0" borderId="26" xfId="0" applyFont="1" applyBorder="1" applyAlignment="1">
      <alignment vertical="center"/>
    </xf>
    <xf numFmtId="0" fontId="7" fillId="0" borderId="9" xfId="0" applyFont="1" applyBorder="1" applyAlignment="1">
      <alignment vertical="center"/>
    </xf>
    <xf numFmtId="0" fontId="1" fillId="0" borderId="29" xfId="0" applyFont="1" applyBorder="1" applyAlignment="1">
      <alignment vertical="center"/>
    </xf>
    <xf numFmtId="0" fontId="0" fillId="0" borderId="30" xfId="0" applyBorder="1" applyAlignment="1">
      <alignment vertical="center" shrinkToFit="1"/>
    </xf>
    <xf numFmtId="0" fontId="7" fillId="0" borderId="30" xfId="0" applyFont="1" applyBorder="1" applyAlignment="1">
      <alignment vertical="center"/>
    </xf>
    <xf numFmtId="177" fontId="7" fillId="0" borderId="31" xfId="0" applyNumberFormat="1" applyFont="1" applyBorder="1" applyAlignment="1">
      <alignment horizontal="center" vertical="center"/>
    </xf>
    <xf numFmtId="177" fontId="7" fillId="0" borderId="32" xfId="0" applyNumberFormat="1" applyFont="1" applyBorder="1" applyAlignment="1">
      <alignment horizontal="center" vertical="center"/>
    </xf>
    <xf numFmtId="3" fontId="7" fillId="0" borderId="0" xfId="0" applyNumberFormat="1" applyFont="1" applyAlignment="1">
      <alignment vertical="center"/>
    </xf>
    <xf numFmtId="3" fontId="7" fillId="0" borderId="14" xfId="0" applyNumberFormat="1" applyFont="1" applyBorder="1" applyAlignment="1">
      <alignment vertical="center"/>
    </xf>
    <xf numFmtId="3" fontId="7" fillId="0" borderId="33" xfId="0" applyNumberFormat="1" applyFont="1" applyBorder="1" applyAlignment="1">
      <alignment vertical="center"/>
    </xf>
    <xf numFmtId="3" fontId="7" fillId="0" borderId="34" xfId="0" applyNumberFormat="1" applyFont="1" applyBorder="1" applyAlignment="1">
      <alignment vertical="center"/>
    </xf>
    <xf numFmtId="0" fontId="7" fillId="0" borderId="6" xfId="0" applyFont="1" applyBorder="1" applyAlignment="1">
      <alignment vertical="center"/>
    </xf>
    <xf numFmtId="0" fontId="7" fillId="0" borderId="1" xfId="0" applyFont="1" applyBorder="1" applyAlignment="1">
      <alignment horizontal="center" vertical="center"/>
    </xf>
    <xf numFmtId="0" fontId="7" fillId="0" borderId="1" xfId="0" quotePrefix="1" applyFont="1" applyBorder="1" applyAlignment="1">
      <alignment horizontal="center" vertical="center"/>
    </xf>
    <xf numFmtId="0" fontId="7" fillId="0" borderId="1" xfId="0" applyFont="1" applyBorder="1" applyAlignment="1">
      <alignment vertical="center"/>
    </xf>
    <xf numFmtId="38" fontId="7" fillId="0" borderId="1" xfId="2" applyFont="1" applyBorder="1" applyAlignment="1">
      <alignment vertical="center" shrinkToFit="1"/>
    </xf>
    <xf numFmtId="0" fontId="1" fillId="0" borderId="0" xfId="0" applyFont="1"/>
    <xf numFmtId="0" fontId="7" fillId="0" borderId="29" xfId="0" applyFont="1" applyBorder="1" applyAlignment="1">
      <alignment vertical="center"/>
    </xf>
    <xf numFmtId="0" fontId="0" fillId="0" borderId="0" xfId="0" applyAlignment="1">
      <alignment wrapText="1"/>
    </xf>
    <xf numFmtId="0" fontId="0" fillId="0" borderId="0" xfId="0" applyAlignment="1">
      <alignment shrinkToFit="1"/>
    </xf>
    <xf numFmtId="0" fontId="20" fillId="3" borderId="0" xfId="0" applyFont="1" applyFill="1"/>
    <xf numFmtId="0" fontId="21" fillId="0" borderId="0" xfId="0" applyFont="1" applyAlignment="1">
      <alignment vertical="center"/>
    </xf>
    <xf numFmtId="180" fontId="21" fillId="0" borderId="0" xfId="0" applyNumberFormat="1" applyFont="1" applyAlignment="1">
      <alignment horizontal="center" vertical="top" textRotation="255" wrapText="1"/>
    </xf>
    <xf numFmtId="0" fontId="21" fillId="0" borderId="0" xfId="0" applyFont="1" applyAlignment="1">
      <alignment horizontal="center" textRotation="255" wrapText="1"/>
    </xf>
    <xf numFmtId="0" fontId="21" fillId="0" borderId="35" xfId="0" applyFont="1" applyBorder="1" applyAlignment="1">
      <alignment horizontal="center" vertical="top" textRotation="255" wrapText="1"/>
    </xf>
    <xf numFmtId="182" fontId="21" fillId="0" borderId="35" xfId="0" applyNumberFormat="1" applyFont="1" applyBorder="1" applyAlignment="1">
      <alignment horizontal="center" vertical="top" textRotation="255" wrapText="1"/>
    </xf>
    <xf numFmtId="0" fontId="21" fillId="0" borderId="36" xfId="0" applyFont="1" applyBorder="1" applyAlignment="1">
      <alignment horizontal="center" textRotation="255" wrapText="1"/>
    </xf>
    <xf numFmtId="0" fontId="21" fillId="0" borderId="37" xfId="0" applyFont="1" applyBorder="1" applyAlignment="1">
      <alignment horizontal="centerContinuous" vertical="center"/>
    </xf>
    <xf numFmtId="0" fontId="21" fillId="0" borderId="38" xfId="0" applyFont="1" applyBorder="1" applyAlignment="1">
      <alignment horizontal="centerContinuous" vertical="center"/>
    </xf>
    <xf numFmtId="0" fontId="21" fillId="0" borderId="39" xfId="0" applyFont="1" applyBorder="1" applyAlignment="1">
      <alignment horizontal="centerContinuous" vertical="center"/>
    </xf>
    <xf numFmtId="0" fontId="21" fillId="0" borderId="40" xfId="0" applyFont="1" applyBorder="1" applyAlignment="1">
      <alignment horizontal="center" vertical="top" textRotation="255" wrapText="1"/>
    </xf>
    <xf numFmtId="180" fontId="21" fillId="0" borderId="40" xfId="0" applyNumberFormat="1" applyFont="1" applyBorder="1" applyAlignment="1">
      <alignment horizontal="center" vertical="top" textRotation="255" wrapText="1"/>
    </xf>
    <xf numFmtId="182" fontId="21" fillId="0" borderId="40" xfId="0" applyNumberFormat="1" applyFont="1" applyBorder="1" applyAlignment="1">
      <alignment horizontal="center" vertical="top" textRotation="255" wrapText="1"/>
    </xf>
    <xf numFmtId="181" fontId="21" fillId="0" borderId="40" xfId="0" applyNumberFormat="1" applyFont="1" applyBorder="1" applyAlignment="1">
      <alignment horizontal="center" vertical="top" textRotation="255" wrapText="1"/>
    </xf>
    <xf numFmtId="49" fontId="21" fillId="0" borderId="40" xfId="0" applyNumberFormat="1" applyFont="1" applyBorder="1" applyAlignment="1">
      <alignment horizontal="center" vertical="top" textRotation="255" wrapText="1"/>
    </xf>
    <xf numFmtId="177" fontId="21" fillId="0" borderId="40" xfId="0" applyNumberFormat="1" applyFont="1" applyBorder="1" applyAlignment="1">
      <alignment horizontal="center" vertical="top" textRotation="255" wrapText="1"/>
    </xf>
    <xf numFmtId="0" fontId="22" fillId="0" borderId="40" xfId="0" applyFont="1" applyBorder="1" applyAlignment="1">
      <alignment horizontal="center" vertical="center" textRotation="255" shrinkToFit="1"/>
    </xf>
    <xf numFmtId="0" fontId="0" fillId="0" borderId="22" xfId="0" applyBorder="1" applyAlignment="1">
      <alignment vertical="center" shrinkToFit="1"/>
    </xf>
    <xf numFmtId="182" fontId="21" fillId="0" borderId="41" xfId="0" applyNumberFormat="1" applyFont="1" applyBorder="1" applyAlignment="1">
      <alignment horizontal="center" vertical="top" textRotation="255" wrapText="1"/>
    </xf>
    <xf numFmtId="182" fontId="23" fillId="0" borderId="42" xfId="0" applyNumberFormat="1" applyFont="1" applyBorder="1" applyAlignment="1">
      <alignment horizontal="center" vertical="center" textRotation="255" shrinkToFit="1"/>
    </xf>
    <xf numFmtId="38" fontId="1" fillId="0" borderId="35" xfId="2" applyBorder="1" applyAlignment="1" applyProtection="1">
      <alignment vertical="center"/>
      <protection locked="0"/>
    </xf>
    <xf numFmtId="38" fontId="7" fillId="0" borderId="22" xfId="2" applyFont="1" applyBorder="1" applyAlignment="1">
      <alignment vertical="center" shrinkToFit="1"/>
    </xf>
    <xf numFmtId="0" fontId="21" fillId="0" borderId="40" xfId="0" applyFont="1" applyBorder="1" applyAlignment="1">
      <alignment horizontal="center" vertical="top" textRotation="255"/>
    </xf>
    <xf numFmtId="0" fontId="10" fillId="0" borderId="9" xfId="0" applyFont="1" applyBorder="1" applyAlignment="1">
      <alignment vertical="center"/>
    </xf>
    <xf numFmtId="0" fontId="13" fillId="0" borderId="0" xfId="4" applyFont="1" applyAlignment="1">
      <alignment horizontal="left"/>
    </xf>
    <xf numFmtId="49" fontId="13" fillId="0" borderId="0" xfId="0" applyNumberFormat="1" applyFont="1" applyAlignment="1">
      <alignment horizontal="left" vertical="center"/>
    </xf>
    <xf numFmtId="0" fontId="13" fillId="0" borderId="0" xfId="0" applyFont="1" applyAlignment="1">
      <alignment horizontal="left" vertical="center" shrinkToFit="1"/>
    </xf>
    <xf numFmtId="38" fontId="13" fillId="0" borderId="0" xfId="2" quotePrefix="1" applyFont="1" applyAlignment="1">
      <alignment horizontal="left" vertical="center"/>
    </xf>
    <xf numFmtId="3" fontId="13" fillId="0" borderId="0" xfId="0" applyNumberFormat="1" applyFont="1" applyAlignment="1">
      <alignment horizontal="left" vertical="center"/>
    </xf>
    <xf numFmtId="0" fontId="29" fillId="0" borderId="43" xfId="0" applyFont="1" applyBorder="1" applyAlignment="1">
      <alignment horizontal="left" vertical="center"/>
    </xf>
    <xf numFmtId="0" fontId="25" fillId="0" borderId="0" xfId="0" applyFont="1" applyAlignment="1">
      <alignment horizontal="left" vertical="center"/>
    </xf>
    <xf numFmtId="0" fontId="7" fillId="0" borderId="0" xfId="0" applyFont="1" applyAlignment="1">
      <alignment horizontal="left" vertical="center"/>
    </xf>
    <xf numFmtId="14" fontId="13" fillId="0" borderId="0" xfId="0" applyNumberFormat="1" applyFont="1" applyAlignment="1">
      <alignment horizontal="left" vertical="center" shrinkToFit="1"/>
    </xf>
    <xf numFmtId="182" fontId="23" fillId="0" borderId="40" xfId="0" applyNumberFormat="1" applyFont="1" applyBorder="1" applyAlignment="1">
      <alignment vertical="center" textRotation="255" wrapText="1" shrinkToFit="1"/>
    </xf>
    <xf numFmtId="182" fontId="23" fillId="0" borderId="40" xfId="0" applyNumberFormat="1" applyFont="1" applyBorder="1" applyAlignment="1">
      <alignment horizontal="center" vertical="center" textRotation="255" wrapText="1" shrinkToFit="1"/>
    </xf>
    <xf numFmtId="182" fontId="21" fillId="0" borderId="40" xfId="0" applyNumberFormat="1" applyFont="1" applyBorder="1" applyAlignment="1">
      <alignment horizontal="center" vertical="center" textRotation="255" wrapText="1" shrinkToFit="1"/>
    </xf>
    <xf numFmtId="0" fontId="7" fillId="3" borderId="0" xfId="0" applyFont="1" applyFill="1" applyAlignment="1">
      <alignment vertical="center"/>
    </xf>
    <xf numFmtId="38" fontId="1" fillId="2" borderId="35" xfId="2" applyFill="1" applyBorder="1" applyAlignment="1">
      <alignment vertical="center"/>
    </xf>
    <xf numFmtId="0" fontId="1" fillId="2" borderId="0" xfId="0" applyFont="1" applyFill="1" applyAlignment="1">
      <alignment vertical="center"/>
    </xf>
    <xf numFmtId="0" fontId="7" fillId="2" borderId="35" xfId="0" applyFont="1" applyFill="1" applyBorder="1" applyAlignment="1">
      <alignment horizontal="left" vertical="center"/>
    </xf>
    <xf numFmtId="0" fontId="1" fillId="2" borderId="35" xfId="0" applyFont="1" applyFill="1" applyBorder="1" applyAlignment="1">
      <alignment vertical="center"/>
    </xf>
    <xf numFmtId="0" fontId="1" fillId="2" borderId="0" xfId="0" applyFont="1" applyFill="1"/>
    <xf numFmtId="0" fontId="31" fillId="0" borderId="0" xfId="0" applyFont="1" applyAlignment="1">
      <alignment vertical="center" shrinkToFit="1"/>
    </xf>
    <xf numFmtId="49" fontId="7"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176" fontId="7" fillId="0" borderId="0" xfId="0" applyNumberFormat="1" applyFont="1" applyAlignment="1" applyProtection="1">
      <alignment horizontal="center" vertical="center"/>
      <protection locked="0"/>
    </xf>
    <xf numFmtId="0" fontId="0" fillId="0" borderId="0" xfId="0" applyAlignment="1">
      <alignment horizontal="center" vertical="center"/>
    </xf>
    <xf numFmtId="0" fontId="10" fillId="0" borderId="33" xfId="0" applyFont="1" applyBorder="1" applyAlignment="1">
      <alignment vertical="top" shrinkToFit="1"/>
    </xf>
    <xf numFmtId="0" fontId="10" fillId="0" borderId="12" xfId="0" applyFont="1" applyBorder="1" applyAlignment="1">
      <alignment vertical="top" shrinkToFit="1"/>
    </xf>
    <xf numFmtId="0" fontId="7" fillId="0" borderId="14" xfId="0" applyFont="1" applyBorder="1" applyAlignment="1">
      <alignment vertical="center"/>
    </xf>
    <xf numFmtId="0" fontId="7" fillId="0" borderId="33" xfId="0" applyFont="1" applyBorder="1" applyAlignment="1">
      <alignment vertical="center"/>
    </xf>
    <xf numFmtId="0" fontId="7" fillId="0" borderId="34" xfId="0" applyFont="1" applyBorder="1" applyAlignment="1">
      <alignment vertical="center"/>
    </xf>
    <xf numFmtId="0" fontId="0" fillId="0" borderId="44" xfId="0" applyBorder="1" applyAlignment="1">
      <alignment horizontal="right" vertical="center"/>
    </xf>
    <xf numFmtId="49" fontId="1" fillId="2" borderId="0" xfId="0" applyNumberFormat="1" applyFont="1" applyFill="1" applyAlignment="1" applyProtection="1">
      <alignment horizontal="left" vertical="center"/>
      <protection locked="0"/>
    </xf>
    <xf numFmtId="38" fontId="1" fillId="2" borderId="35" xfId="2" applyFill="1" applyBorder="1" applyAlignment="1" applyProtection="1">
      <alignment horizontal="left" vertical="center"/>
      <protection locked="0"/>
    </xf>
    <xf numFmtId="38" fontId="1" fillId="2" borderId="35" xfId="2" applyFill="1" applyBorder="1" applyAlignment="1" applyProtection="1">
      <alignment vertical="center"/>
      <protection locked="0"/>
    </xf>
    <xf numFmtId="185" fontId="1" fillId="2" borderId="35" xfId="2" applyNumberFormat="1" applyFill="1" applyBorder="1" applyAlignment="1" applyProtection="1">
      <alignment horizontal="left" vertical="center"/>
      <protection locked="0"/>
    </xf>
    <xf numFmtId="0" fontId="1" fillId="2" borderId="35" xfId="0" applyFont="1" applyFill="1" applyBorder="1" applyAlignment="1" applyProtection="1">
      <alignment horizontal="left" vertical="center"/>
      <protection locked="0"/>
    </xf>
    <xf numFmtId="14" fontId="1" fillId="2" borderId="35" xfId="0" applyNumberFormat="1" applyFont="1" applyFill="1" applyBorder="1" applyAlignment="1" applyProtection="1">
      <alignment horizontal="left" vertical="center"/>
      <protection locked="0"/>
    </xf>
    <xf numFmtId="176" fontId="1" fillId="2" borderId="35" xfId="0" applyNumberFormat="1" applyFont="1" applyFill="1" applyBorder="1" applyAlignment="1" applyProtection="1">
      <alignment horizontal="left" vertical="center"/>
      <protection locked="0"/>
    </xf>
    <xf numFmtId="0" fontId="1" fillId="2" borderId="42" xfId="0" applyFont="1" applyFill="1" applyBorder="1" applyAlignment="1" applyProtection="1">
      <alignment horizontal="left" vertical="center"/>
      <protection locked="0"/>
    </xf>
    <xf numFmtId="38" fontId="1" fillId="2" borderId="42" xfId="2" applyFill="1" applyBorder="1" applyAlignment="1" applyProtection="1">
      <alignment horizontal="left" vertical="center"/>
      <protection locked="0"/>
    </xf>
    <xf numFmtId="0" fontId="0" fillId="0" borderId="0" xfId="0" applyAlignment="1">
      <alignment horizontal="left"/>
    </xf>
    <xf numFmtId="0" fontId="28" fillId="0" borderId="0" xfId="0" applyFont="1" applyAlignment="1" applyProtection="1">
      <alignment horizontal="left" vertical="center"/>
      <protection locked="0"/>
    </xf>
    <xf numFmtId="0" fontId="13" fillId="0" borderId="0" xfId="0" applyFont="1" applyAlignment="1">
      <alignment vertical="center" shrinkToFit="1"/>
    </xf>
    <xf numFmtId="0" fontId="29" fillId="0" borderId="45" xfId="0" applyFont="1" applyBorder="1" applyAlignment="1" applyProtection="1">
      <alignment horizontal="left" vertical="center"/>
      <protection locked="0"/>
    </xf>
    <xf numFmtId="0" fontId="7" fillId="0" borderId="0" xfId="0" applyFont="1" applyAlignment="1">
      <alignment vertical="center" wrapText="1"/>
    </xf>
    <xf numFmtId="0" fontId="0" fillId="0" borderId="0" xfId="0" applyAlignment="1">
      <alignment vertical="center"/>
    </xf>
    <xf numFmtId="0" fontId="32" fillId="0" borderId="0" xfId="0" applyFont="1" applyAlignment="1">
      <alignment vertical="center" shrinkToFit="1"/>
    </xf>
    <xf numFmtId="0" fontId="33" fillId="0" borderId="0" xfId="0" applyFont="1" applyAlignment="1">
      <alignment vertical="center" shrinkToFit="1"/>
    </xf>
    <xf numFmtId="0" fontId="32" fillId="0" borderId="0" xfId="0" applyFont="1" applyAlignment="1">
      <alignment vertical="center"/>
    </xf>
    <xf numFmtId="0" fontId="34" fillId="0" borderId="46" xfId="0" applyFont="1" applyBorder="1" applyAlignment="1" applyProtection="1">
      <alignment vertical="center" shrinkToFit="1"/>
      <protection locked="0"/>
    </xf>
    <xf numFmtId="0" fontId="34" fillId="0" borderId="30" xfId="0" applyFont="1" applyBorder="1" applyAlignment="1" applyProtection="1">
      <alignment vertical="center" shrinkToFit="1"/>
      <protection locked="0"/>
    </xf>
    <xf numFmtId="0" fontId="10" fillId="0" borderId="0" xfId="0" applyFont="1" applyAlignment="1">
      <alignment horizontal="left" vertical="center" indent="1"/>
    </xf>
    <xf numFmtId="0" fontId="7" fillId="0" borderId="27" xfId="0" applyFont="1" applyBorder="1" applyAlignment="1">
      <alignment horizontal="center" vertical="center"/>
    </xf>
    <xf numFmtId="0" fontId="10" fillId="0" borderId="33" xfId="0" applyFont="1" applyBorder="1" applyAlignment="1">
      <alignment horizontal="left" vertical="center" indent="1"/>
    </xf>
    <xf numFmtId="0" fontId="7" fillId="0" borderId="33" xfId="0" applyFont="1" applyBorder="1" applyAlignment="1">
      <alignment horizontal="center" vertical="center"/>
    </xf>
    <xf numFmtId="49" fontId="0" fillId="5" borderId="0" xfId="0" applyNumberFormat="1" applyFill="1" applyAlignment="1" applyProtection="1">
      <alignment horizontal="center" vertical="center"/>
      <protection locked="0"/>
    </xf>
    <xf numFmtId="0" fontId="13" fillId="0" borderId="0" xfId="0" quotePrefix="1" applyFont="1" applyAlignment="1">
      <alignment horizontal="left" vertical="center"/>
    </xf>
    <xf numFmtId="0" fontId="0" fillId="0" borderId="9" xfId="0" applyBorder="1" applyAlignment="1">
      <alignment horizontal="center" vertical="center"/>
    </xf>
    <xf numFmtId="0" fontId="0" fillId="0" borderId="24" xfId="0" applyBorder="1" applyAlignment="1">
      <alignment vertical="center" wrapText="1"/>
    </xf>
    <xf numFmtId="0" fontId="7" fillId="0" borderId="65" xfId="0" applyFont="1" applyBorder="1" applyAlignment="1">
      <alignment vertical="center"/>
    </xf>
    <xf numFmtId="0" fontId="10" fillId="0" borderId="64" xfId="0" applyFont="1" applyBorder="1" applyAlignment="1">
      <alignment vertical="top" shrinkToFit="1"/>
    </xf>
    <xf numFmtId="0" fontId="10" fillId="0" borderId="0" xfId="0" applyFont="1" applyAlignment="1">
      <alignment vertical="center" wrapText="1"/>
    </xf>
    <xf numFmtId="3" fontId="10" fillId="0" borderId="0" xfId="0" applyNumberFormat="1" applyFont="1" applyAlignment="1">
      <alignment horizontal="centerContinuous" vertical="center"/>
    </xf>
    <xf numFmtId="38" fontId="0" fillId="6" borderId="35" xfId="2" applyFont="1" applyFill="1" applyBorder="1" applyAlignment="1" applyProtection="1">
      <alignment horizontal="left" vertical="center"/>
      <protection locked="0"/>
    </xf>
    <xf numFmtId="0" fontId="7" fillId="0" borderId="0" xfId="0" applyFont="1" applyAlignment="1">
      <alignment vertical="center"/>
    </xf>
    <xf numFmtId="0" fontId="13" fillId="0" borderId="0" xfId="0" applyFont="1" applyAlignment="1">
      <alignment horizontal="left" vertical="center" indent="1"/>
    </xf>
    <xf numFmtId="3" fontId="38" fillId="0" borderId="0" xfId="0" applyNumberFormat="1" applyFont="1" applyAlignment="1">
      <alignment horizontal="centerContinuous" vertical="center"/>
    </xf>
    <xf numFmtId="0" fontId="7" fillId="0" borderId="0" xfId="0" applyFont="1" applyAlignment="1">
      <alignment horizontal="centerContinuous" vertical="center"/>
    </xf>
    <xf numFmtId="49" fontId="0" fillId="7" borderId="35" xfId="2" applyNumberFormat="1" applyFont="1" applyFill="1" applyBorder="1" applyAlignment="1" applyProtection="1">
      <alignment horizontal="left" vertical="center"/>
      <protection locked="0"/>
    </xf>
    <xf numFmtId="0" fontId="0" fillId="0" borderId="0" xfId="0" applyAlignment="1">
      <alignment horizontal="center" shrinkToFit="1"/>
    </xf>
    <xf numFmtId="0" fontId="0" fillId="0" borderId="0" xfId="0" applyAlignment="1">
      <alignment horizontal="center"/>
    </xf>
    <xf numFmtId="0" fontId="0" fillId="0" borderId="0" xfId="0" applyAlignment="1">
      <alignment vertical="center" shrinkToFit="1"/>
    </xf>
    <xf numFmtId="0" fontId="0" fillId="0" borderId="0" xfId="0" applyAlignment="1">
      <alignment vertical="center" wrapText="1"/>
    </xf>
    <xf numFmtId="0" fontId="0" fillId="0" borderId="0" xfId="0" applyAlignment="1">
      <alignment horizontal="left" vertical="center" indent="1"/>
    </xf>
    <xf numFmtId="0" fontId="0" fillId="0" borderId="0" xfId="0" applyAlignment="1">
      <alignment horizontal="left" vertical="center"/>
    </xf>
    <xf numFmtId="0" fontId="9" fillId="0" borderId="0" xfId="0" applyFont="1" applyAlignment="1">
      <alignment vertical="center"/>
    </xf>
    <xf numFmtId="0" fontId="39" fillId="0" borderId="0" xfId="0" applyFont="1" applyAlignment="1">
      <alignment vertical="center"/>
    </xf>
    <xf numFmtId="0" fontId="8" fillId="0" borderId="0" xfId="0" applyFont="1" applyAlignment="1">
      <alignment vertical="center"/>
    </xf>
    <xf numFmtId="0" fontId="7" fillId="0" borderId="0" xfId="0" quotePrefix="1" applyFont="1" applyAlignment="1">
      <alignment shrinkToFit="1"/>
    </xf>
    <xf numFmtId="0" fontId="1" fillId="0" borderId="35" xfId="0" applyFont="1" applyBorder="1" applyAlignment="1" applyProtection="1">
      <alignment horizontal="left" vertical="center"/>
      <protection locked="0"/>
    </xf>
    <xf numFmtId="0" fontId="13" fillId="0" borderId="0" xfId="0" applyFont="1" applyAlignment="1">
      <alignment horizontal="left"/>
    </xf>
    <xf numFmtId="0" fontId="13" fillId="0" borderId="0" xfId="0" applyFont="1" applyAlignment="1">
      <alignment horizontal="left" vertical="center"/>
    </xf>
    <xf numFmtId="0" fontId="42" fillId="0" borderId="0" xfId="0" applyFont="1" applyAlignment="1">
      <alignment vertical="center"/>
    </xf>
    <xf numFmtId="0" fontId="7" fillId="0" borderId="9" xfId="0" applyFont="1" applyBorder="1" applyAlignment="1">
      <alignment shrinkToFit="1"/>
    </xf>
    <xf numFmtId="0" fontId="4" fillId="0" borderId="0" xfId="0" applyFont="1" applyAlignment="1" applyProtection="1">
      <alignment vertical="center" shrinkToFit="1"/>
      <protection locked="0"/>
    </xf>
    <xf numFmtId="0" fontId="4" fillId="0" borderId="30" xfId="0" applyFont="1" applyBorder="1" applyAlignment="1" applyProtection="1">
      <alignment vertical="center" shrinkToFit="1"/>
      <protection locked="0"/>
    </xf>
    <xf numFmtId="0" fontId="13" fillId="0" borderId="9" xfId="0" applyFont="1" applyBorder="1" applyAlignment="1">
      <alignment vertical="top" shrinkToFit="1"/>
    </xf>
    <xf numFmtId="0" fontId="13" fillId="0" borderId="0" xfId="0" applyFont="1" applyAlignment="1">
      <alignment vertical="top" shrinkToFit="1"/>
    </xf>
    <xf numFmtId="0" fontId="0" fillId="0" borderId="0" xfId="0" applyAlignment="1" applyProtection="1">
      <alignment vertical="center" shrinkToFit="1"/>
      <protection locked="0"/>
    </xf>
    <xf numFmtId="0" fontId="0" fillId="0" borderId="30" xfId="0" applyBorder="1" applyAlignment="1" applyProtection="1">
      <alignment vertical="center" shrinkToFit="1"/>
      <protection locked="0"/>
    </xf>
    <xf numFmtId="0" fontId="7" fillId="0" borderId="9" xfId="0" applyFont="1" applyBorder="1" applyAlignment="1">
      <alignment vertical="center" shrinkToFit="1"/>
    </xf>
    <xf numFmtId="0" fontId="7" fillId="0" borderId="22" xfId="0" applyFont="1" applyBorder="1" applyAlignment="1">
      <alignment horizontal="center" vertical="center"/>
    </xf>
    <xf numFmtId="38" fontId="7" fillId="0" borderId="1" xfId="2" applyFont="1" applyFill="1" applyBorder="1" applyAlignment="1">
      <alignment vertical="center" shrinkToFit="1"/>
    </xf>
    <xf numFmtId="0" fontId="0" fillId="0" borderId="23" xfId="0" applyBorder="1" applyAlignment="1">
      <alignment vertical="center" shrinkToFit="1"/>
    </xf>
    <xf numFmtId="0" fontId="43" fillId="0" borderId="0" xfId="0" applyFont="1" applyAlignment="1">
      <alignment horizontal="left" vertical="center"/>
    </xf>
    <xf numFmtId="0" fontId="44" fillId="0" borderId="27" xfId="0" applyFont="1" applyBorder="1" applyAlignment="1">
      <alignment vertical="center" shrinkToFit="1"/>
    </xf>
    <xf numFmtId="0" fontId="18" fillId="0" borderId="0" xfId="0" applyFont="1" applyAlignment="1">
      <alignment vertical="center" shrinkToFit="1"/>
    </xf>
    <xf numFmtId="0" fontId="18" fillId="0" borderId="0" xfId="0" quotePrefix="1" applyFont="1" applyAlignment="1">
      <alignment vertical="center" shrinkToFit="1"/>
    </xf>
    <xf numFmtId="38" fontId="13" fillId="0" borderId="0" xfId="2" applyFont="1" applyAlignment="1">
      <alignment horizontal="left" vertical="center" shrinkToFit="1"/>
    </xf>
    <xf numFmtId="0" fontId="7" fillId="0" borderId="0" xfId="0" applyFont="1" applyAlignment="1">
      <alignment horizontal="center" vertical="center"/>
    </xf>
    <xf numFmtId="0" fontId="0" fillId="0" borderId="9" xfId="0" applyBorder="1" applyAlignment="1">
      <alignment vertical="center" shrinkToFit="1"/>
    </xf>
    <xf numFmtId="0" fontId="1" fillId="0" borderId="0" xfId="0" applyFont="1" applyAlignment="1">
      <alignment vertical="center" shrinkToFit="1"/>
    </xf>
    <xf numFmtId="0" fontId="1" fillId="0" borderId="30" xfId="0" applyFont="1" applyBorder="1" applyAlignment="1">
      <alignment vertical="center" shrinkToFit="1"/>
    </xf>
    <xf numFmtId="0" fontId="9" fillId="5" borderId="22" xfId="0" applyFont="1" applyFill="1" applyBorder="1" applyAlignment="1" applyProtection="1">
      <alignment horizontal="center" vertical="center" shrinkToFit="1"/>
      <protection locked="0"/>
    </xf>
    <xf numFmtId="0" fontId="1" fillId="0" borderId="22" xfId="0" applyFont="1" applyBorder="1" applyAlignment="1">
      <alignment horizontal="center" vertical="center"/>
    </xf>
    <xf numFmtId="0" fontId="1" fillId="0" borderId="44" xfId="0" applyFont="1" applyBorder="1" applyAlignment="1">
      <alignment horizontal="center" vertical="center"/>
    </xf>
    <xf numFmtId="0" fontId="0" fillId="0" borderId="0" xfId="0" applyAlignment="1">
      <alignment horizontal="center" vertical="center" shrinkToFit="1"/>
    </xf>
    <xf numFmtId="0" fontId="43" fillId="0" borderId="0" xfId="0" applyFont="1" applyAlignment="1">
      <alignment horizontal="left"/>
    </xf>
    <xf numFmtId="0" fontId="1" fillId="0" borderId="29" xfId="0" applyFont="1" applyBorder="1" applyAlignment="1">
      <alignment vertical="center" shrinkToFit="1"/>
    </xf>
    <xf numFmtId="38" fontId="9" fillId="0" borderId="7" xfId="2" applyFont="1" applyFill="1" applyBorder="1" applyAlignment="1">
      <alignment vertical="center" shrinkToFit="1"/>
    </xf>
    <xf numFmtId="38" fontId="9" fillId="0" borderId="1" xfId="2" applyFont="1" applyFill="1" applyBorder="1" applyAlignment="1">
      <alignment vertical="center" shrinkToFit="1"/>
    </xf>
    <xf numFmtId="0" fontId="0" fillId="0" borderId="23" xfId="0" applyBorder="1" applyAlignment="1">
      <alignment horizontal="center" vertical="center" shrinkToFit="1"/>
    </xf>
    <xf numFmtId="0" fontId="1" fillId="6" borderId="35" xfId="0" applyFont="1" applyFill="1" applyBorder="1" applyAlignment="1" applyProtection="1">
      <alignment horizontal="left" vertical="center"/>
      <protection locked="0"/>
    </xf>
    <xf numFmtId="38" fontId="47" fillId="6" borderId="35" xfId="2" applyFont="1" applyFill="1" applyBorder="1" applyAlignment="1" applyProtection="1">
      <alignment horizontal="left" vertical="center"/>
      <protection locked="0"/>
    </xf>
    <xf numFmtId="0" fontId="47" fillId="0" borderId="0" xfId="0" applyFont="1" applyAlignment="1">
      <alignment vertical="center"/>
    </xf>
    <xf numFmtId="0" fontId="51" fillId="0" borderId="0" xfId="0" applyFont="1" applyAlignment="1">
      <alignment horizontal="left" vertical="center"/>
    </xf>
    <xf numFmtId="0" fontId="51" fillId="0" borderId="0" xfId="0" applyFont="1" applyAlignment="1">
      <alignment horizontal="left" vertical="top"/>
    </xf>
    <xf numFmtId="0" fontId="1"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1"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3" fontId="38" fillId="0" borderId="0" xfId="0" applyNumberFormat="1" applyFont="1" applyAlignment="1" applyProtection="1">
      <alignment horizontal="centerContinuous" vertical="center"/>
      <protection locked="0"/>
    </xf>
    <xf numFmtId="0" fontId="7" fillId="0" borderId="0" xfId="0" applyFont="1" applyAlignment="1" applyProtection="1">
      <alignment horizontal="centerContinuous" vertical="center"/>
      <protection locked="0"/>
    </xf>
    <xf numFmtId="0" fontId="0" fillId="0" borderId="0" xfId="0" applyAlignment="1" applyProtection="1">
      <alignment horizontal="left" vertical="center"/>
      <protection locked="0"/>
    </xf>
    <xf numFmtId="4" fontId="1" fillId="0" borderId="0" xfId="0" applyNumberFormat="1" applyFont="1" applyAlignment="1" applyProtection="1">
      <alignment vertical="center"/>
      <protection locked="0"/>
    </xf>
    <xf numFmtId="0" fontId="1" fillId="0" borderId="0" xfId="0" applyFont="1" applyAlignment="1" applyProtection="1">
      <alignment horizontal="right" vertical="center"/>
      <protection locked="0"/>
    </xf>
    <xf numFmtId="0" fontId="13" fillId="0" borderId="0" xfId="0" applyFont="1" applyAlignment="1" applyProtection="1">
      <alignment horizontal="left" vertical="center" indent="1"/>
      <protection locked="0"/>
    </xf>
    <xf numFmtId="3" fontId="10" fillId="0" borderId="0" xfId="0" applyNumberFormat="1" applyFont="1" applyAlignment="1" applyProtection="1">
      <alignment horizontal="centerContinuous" vertical="center"/>
      <protection locked="0"/>
    </xf>
    <xf numFmtId="0" fontId="10" fillId="0" borderId="0" xfId="0" applyFont="1" applyAlignment="1" applyProtection="1">
      <alignment vertical="center" wrapText="1"/>
      <protection locked="0"/>
    </xf>
    <xf numFmtId="0" fontId="0" fillId="0" borderId="0" xfId="0" applyAlignment="1" applyProtection="1">
      <alignment horizontal="center" vertical="center" shrinkToFit="1"/>
      <protection locked="0"/>
    </xf>
    <xf numFmtId="0" fontId="1" fillId="0" borderId="0" xfId="0" applyFont="1" applyAlignment="1" applyProtection="1">
      <alignment vertical="center" shrinkToFit="1"/>
      <protection locked="0"/>
    </xf>
    <xf numFmtId="0" fontId="0" fillId="0" borderId="0" xfId="0" applyAlignment="1" applyProtection="1">
      <alignment vertical="center"/>
      <protection locked="0"/>
    </xf>
    <xf numFmtId="0" fontId="1" fillId="0" borderId="0" xfId="0" quotePrefix="1" applyFont="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vertical="center"/>
      <protection locked="0"/>
    </xf>
    <xf numFmtId="0" fontId="1" fillId="0" borderId="44" xfId="0" applyFont="1" applyBorder="1" applyAlignment="1" applyProtection="1">
      <alignment horizontal="center" vertical="center"/>
      <protection locked="0"/>
    </xf>
    <xf numFmtId="0" fontId="9" fillId="0" borderId="22" xfId="0" applyFont="1" applyBorder="1" applyAlignment="1" applyProtection="1">
      <alignment vertical="center"/>
      <protection locked="0"/>
    </xf>
    <xf numFmtId="0" fontId="1" fillId="0" borderId="22" xfId="0" applyFont="1" applyBorder="1" applyAlignment="1" applyProtection="1">
      <alignment horizontal="center" vertical="center"/>
      <protection locked="0"/>
    </xf>
    <xf numFmtId="49" fontId="1" fillId="0" borderId="22" xfId="0" applyNumberFormat="1" applyFont="1" applyBorder="1" applyAlignment="1" applyProtection="1">
      <alignment horizontal="center" vertical="center"/>
      <protection locked="0"/>
    </xf>
    <xf numFmtId="0" fontId="7" fillId="0" borderId="9"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7" fillId="0" borderId="65" xfId="0" applyFont="1" applyBorder="1" applyAlignment="1" applyProtection="1">
      <alignment vertical="center"/>
      <protection locked="0"/>
    </xf>
    <xf numFmtId="0" fontId="7" fillId="0" borderId="4" xfId="0" applyFont="1" applyBorder="1" applyAlignment="1" applyProtection="1">
      <alignment vertical="center"/>
      <protection locked="0"/>
    </xf>
    <xf numFmtId="0" fontId="1" fillId="0" borderId="1"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7" fillId="0" borderId="25" xfId="0" applyFont="1" applyBorder="1" applyAlignment="1" applyProtection="1">
      <alignment vertical="center"/>
      <protection locked="0"/>
    </xf>
    <xf numFmtId="0" fontId="1" fillId="0" borderId="26" xfId="0" applyFont="1" applyBorder="1" applyAlignment="1" applyProtection="1">
      <alignment vertical="center"/>
      <protection locked="0"/>
    </xf>
    <xf numFmtId="0" fontId="7" fillId="0" borderId="27"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26" xfId="0" applyFont="1" applyBorder="1" applyAlignment="1" applyProtection="1">
      <alignment vertical="center"/>
      <protection locked="0"/>
    </xf>
    <xf numFmtId="0" fontId="1" fillId="0" borderId="29" xfId="0" applyFont="1" applyBorder="1" applyAlignment="1" applyProtection="1">
      <alignment vertical="center"/>
      <protection locked="0"/>
    </xf>
    <xf numFmtId="0" fontId="9" fillId="0" borderId="0" xfId="0" applyFont="1" applyAlignment="1" applyProtection="1">
      <alignment vertical="center"/>
      <protection locked="0"/>
    </xf>
    <xf numFmtId="0" fontId="7" fillId="0" borderId="30" xfId="0" applyFont="1" applyBorder="1" applyAlignment="1" applyProtection="1">
      <alignment vertical="center"/>
      <protection locked="0"/>
    </xf>
    <xf numFmtId="0" fontId="1" fillId="0" borderId="29" xfId="0" applyFont="1" applyBorder="1" applyAlignment="1" applyProtection="1">
      <alignment vertical="center" shrinkToFit="1"/>
      <protection locked="0"/>
    </xf>
    <xf numFmtId="0" fontId="10" fillId="0" borderId="64" xfId="0" applyFont="1" applyBorder="1" applyAlignment="1" applyProtection="1">
      <alignment vertical="top" shrinkToFit="1"/>
      <protection locked="0"/>
    </xf>
    <xf numFmtId="0" fontId="10" fillId="0" borderId="33" xfId="0" applyFont="1" applyBorder="1" applyAlignment="1" applyProtection="1">
      <alignment vertical="top" shrinkToFit="1"/>
      <protection locked="0"/>
    </xf>
    <xf numFmtId="0" fontId="10" fillId="0" borderId="12" xfId="0" applyFont="1" applyBorder="1" applyAlignment="1" applyProtection="1">
      <alignment vertical="top" shrinkToFit="1"/>
      <protection locked="0"/>
    </xf>
    <xf numFmtId="177" fontId="7" fillId="0" borderId="31" xfId="0" applyNumberFormat="1" applyFont="1" applyBorder="1" applyAlignment="1" applyProtection="1">
      <alignment horizontal="center" vertical="center"/>
      <protection locked="0"/>
    </xf>
    <xf numFmtId="177" fontId="7" fillId="0" borderId="32" xfId="0" applyNumberFormat="1" applyFont="1" applyBorder="1" applyAlignment="1" applyProtection="1">
      <alignment horizontal="center" vertical="center"/>
      <protection locked="0"/>
    </xf>
    <xf numFmtId="0" fontId="0" fillId="0" borderId="0" xfId="0" applyAlignment="1" applyProtection="1">
      <alignment horizontal="center" shrinkToFit="1"/>
      <protection locked="0"/>
    </xf>
    <xf numFmtId="0" fontId="0" fillId="0" borderId="24" xfId="0" applyBorder="1" applyAlignment="1" applyProtection="1">
      <alignment vertical="center" wrapText="1"/>
      <protection locked="0"/>
    </xf>
    <xf numFmtId="0" fontId="1" fillId="0" borderId="30" xfId="0" applyFont="1" applyBorder="1" applyAlignment="1" applyProtection="1">
      <alignment vertical="center" shrinkToFit="1"/>
      <protection locked="0"/>
    </xf>
    <xf numFmtId="0" fontId="7" fillId="0" borderId="9" xfId="0" applyFont="1" applyBorder="1" applyAlignment="1" applyProtection="1">
      <alignment shrinkToFit="1"/>
      <protection locked="0"/>
    </xf>
    <xf numFmtId="0" fontId="0" fillId="0" borderId="0" xfId="0" applyProtection="1">
      <protection locked="0"/>
    </xf>
    <xf numFmtId="0" fontId="0" fillId="0" borderId="0" xfId="0" applyAlignment="1" applyProtection="1">
      <alignment shrinkToFit="1"/>
      <protection locked="0"/>
    </xf>
    <xf numFmtId="3" fontId="7" fillId="0" borderId="0" xfId="0" applyNumberFormat="1" applyFont="1" applyAlignment="1" applyProtection="1">
      <alignment vertical="center"/>
      <protection locked="0"/>
    </xf>
    <xf numFmtId="0" fontId="0" fillId="0" borderId="9" xfId="0" applyBorder="1" applyAlignment="1" applyProtection="1">
      <alignment horizontal="center" vertical="center"/>
      <protection locked="0"/>
    </xf>
    <xf numFmtId="0" fontId="10" fillId="0" borderId="9" xfId="0" applyFont="1" applyBorder="1" applyAlignment="1" applyProtection="1">
      <alignment vertical="center"/>
      <protection locked="0"/>
    </xf>
    <xf numFmtId="0" fontId="13" fillId="0" borderId="9" xfId="0" applyFont="1" applyBorder="1" applyAlignment="1" applyProtection="1">
      <alignment vertical="top" shrinkToFit="1"/>
      <protection locked="0"/>
    </xf>
    <xf numFmtId="0" fontId="13" fillId="0" borderId="0" xfId="0" applyFont="1" applyAlignment="1" applyProtection="1">
      <alignment vertical="top" shrinkToFit="1"/>
      <protection locked="0"/>
    </xf>
    <xf numFmtId="0" fontId="0" fillId="0" borderId="9" xfId="0" applyBorder="1" applyAlignment="1" applyProtection="1">
      <alignment vertical="center" shrinkToFit="1"/>
      <protection locked="0"/>
    </xf>
    <xf numFmtId="0" fontId="7" fillId="0" borderId="9" xfId="0" applyFont="1" applyBorder="1" applyAlignment="1" applyProtection="1">
      <alignment vertical="center" shrinkToFit="1"/>
      <protection locked="0"/>
    </xf>
    <xf numFmtId="0" fontId="7" fillId="0" borderId="14" xfId="0" applyFont="1" applyBorder="1" applyAlignment="1" applyProtection="1">
      <alignment vertical="center"/>
      <protection locked="0"/>
    </xf>
    <xf numFmtId="0" fontId="7" fillId="0" borderId="33" xfId="0" applyFont="1" applyBorder="1" applyAlignment="1" applyProtection="1">
      <alignment vertical="center"/>
      <protection locked="0"/>
    </xf>
    <xf numFmtId="0" fontId="7" fillId="0" borderId="34" xfId="0" applyFont="1" applyBorder="1" applyAlignment="1" applyProtection="1">
      <alignment vertical="center"/>
      <protection locked="0"/>
    </xf>
    <xf numFmtId="3" fontId="7" fillId="0" borderId="14" xfId="0" applyNumberFormat="1" applyFont="1" applyBorder="1" applyAlignment="1" applyProtection="1">
      <alignment vertical="center"/>
      <protection locked="0"/>
    </xf>
    <xf numFmtId="3" fontId="7" fillId="0" borderId="33" xfId="0" applyNumberFormat="1" applyFont="1" applyBorder="1" applyAlignment="1" applyProtection="1">
      <alignment vertical="center"/>
      <protection locked="0"/>
    </xf>
    <xf numFmtId="3" fontId="7" fillId="0" borderId="34" xfId="0" applyNumberFormat="1" applyFont="1" applyBorder="1" applyAlignment="1" applyProtection="1">
      <alignment vertical="center"/>
      <protection locked="0"/>
    </xf>
    <xf numFmtId="0" fontId="7" fillId="0" borderId="22" xfId="0" applyFont="1" applyBorder="1" applyAlignment="1" applyProtection="1">
      <alignment horizontal="center" vertical="center"/>
      <protection locked="0"/>
    </xf>
    <xf numFmtId="0" fontId="7" fillId="0" borderId="6" xfId="0" applyFont="1" applyBorder="1" applyAlignment="1" applyProtection="1">
      <alignment vertical="center"/>
      <protection locked="0"/>
    </xf>
    <xf numFmtId="0" fontId="7" fillId="0" borderId="1" xfId="0" applyFont="1" applyBorder="1" applyAlignment="1" applyProtection="1">
      <alignment horizontal="center" vertical="center"/>
      <protection locked="0"/>
    </xf>
    <xf numFmtId="0" fontId="7" fillId="0" borderId="1" xfId="0" quotePrefix="1" applyFont="1" applyBorder="1" applyAlignment="1" applyProtection="1">
      <alignment horizontal="center" vertical="center"/>
      <protection locked="0"/>
    </xf>
    <xf numFmtId="0" fontId="7" fillId="0" borderId="1" xfId="0" applyFont="1" applyBorder="1" applyAlignment="1" applyProtection="1">
      <alignment vertical="center"/>
      <protection locked="0"/>
    </xf>
    <xf numFmtId="38" fontId="7" fillId="0" borderId="1" xfId="2" applyFont="1" applyBorder="1" applyAlignment="1" applyProtection="1">
      <alignment vertical="center" shrinkToFit="1"/>
      <protection locked="0"/>
    </xf>
    <xf numFmtId="0" fontId="0" fillId="0" borderId="23" xfId="0" applyBorder="1" applyAlignment="1" applyProtection="1">
      <alignment vertical="center" shrinkToFit="1"/>
      <protection locked="0"/>
    </xf>
    <xf numFmtId="38" fontId="7" fillId="0" borderId="1" xfId="2" applyFont="1" applyFill="1" applyBorder="1" applyAlignment="1" applyProtection="1">
      <alignment vertical="center" shrinkToFit="1"/>
      <protection locked="0"/>
    </xf>
    <xf numFmtId="38" fontId="9" fillId="0" borderId="7" xfId="2" applyFont="1" applyFill="1" applyBorder="1" applyAlignment="1" applyProtection="1">
      <alignment vertical="center" shrinkToFit="1"/>
      <protection locked="0"/>
    </xf>
    <xf numFmtId="38" fontId="9" fillId="0" borderId="1" xfId="2" applyFont="1" applyFill="1" applyBorder="1" applyAlignment="1" applyProtection="1">
      <alignment vertical="center" shrinkToFit="1"/>
      <protection locked="0"/>
    </xf>
    <xf numFmtId="0" fontId="0" fillId="0" borderId="23" xfId="0" applyBorder="1" applyAlignment="1" applyProtection="1">
      <alignment horizontal="center" vertical="center" shrinkToFit="1"/>
      <protection locked="0"/>
    </xf>
    <xf numFmtId="0" fontId="7" fillId="0" borderId="29" xfId="0" applyFont="1" applyBorder="1" applyAlignment="1" applyProtection="1">
      <alignment vertical="center"/>
      <protection locked="0"/>
    </xf>
    <xf numFmtId="38" fontId="7" fillId="0" borderId="22" xfId="2" applyFont="1" applyBorder="1" applyAlignment="1" applyProtection="1">
      <alignment vertical="center" shrinkToFit="1"/>
      <protection locked="0"/>
    </xf>
    <xf numFmtId="0" fontId="0" fillId="0" borderId="22" xfId="0" applyBorder="1" applyAlignment="1" applyProtection="1">
      <alignment vertical="center" shrinkToFit="1"/>
      <protection locked="0"/>
    </xf>
    <xf numFmtId="0" fontId="0" fillId="0" borderId="44" xfId="0" applyBorder="1" applyAlignment="1" applyProtection="1">
      <alignment horizontal="right" vertical="center"/>
      <protection locked="0"/>
    </xf>
    <xf numFmtId="0" fontId="39" fillId="0" borderId="0" xfId="0" applyFont="1" applyAlignment="1" applyProtection="1">
      <alignment vertical="center"/>
      <protection locked="0"/>
    </xf>
    <xf numFmtId="0" fontId="44" fillId="0" borderId="27" xfId="0" applyFont="1" applyBorder="1" applyAlignment="1" applyProtection="1">
      <alignment vertical="center" shrinkToFit="1"/>
      <protection locked="0"/>
    </xf>
    <xf numFmtId="0" fontId="18" fillId="0" borderId="0" xfId="0" applyFont="1" applyAlignment="1" applyProtection="1">
      <alignment vertical="center" shrinkToFit="1"/>
      <protection locked="0"/>
    </xf>
    <xf numFmtId="0" fontId="18" fillId="0" borderId="0" xfId="0" quotePrefix="1" applyFont="1" applyAlignment="1" applyProtection="1">
      <alignment vertical="center" shrinkToFit="1"/>
      <protection locked="0"/>
    </xf>
    <xf numFmtId="0" fontId="51" fillId="0" borderId="0" xfId="0" applyFont="1" applyAlignment="1" applyProtection="1">
      <alignment horizontal="left" vertical="center"/>
      <protection locked="0"/>
    </xf>
    <xf numFmtId="0" fontId="51" fillId="0" borderId="0" xfId="0" applyFont="1" applyAlignment="1" applyProtection="1">
      <alignment horizontal="left" vertical="top"/>
      <protection locked="0"/>
    </xf>
    <xf numFmtId="0" fontId="0" fillId="0" borderId="0" xfId="0" applyAlignment="1" applyProtection="1">
      <alignment horizontal="center"/>
      <protection locked="0"/>
    </xf>
    <xf numFmtId="0" fontId="10" fillId="0" borderId="0" xfId="0" applyFont="1" applyAlignment="1" applyProtection="1">
      <alignment horizontal="left" vertical="center" indent="1"/>
      <protection locked="0"/>
    </xf>
    <xf numFmtId="0" fontId="7" fillId="0" borderId="27" xfId="0" applyFont="1" applyBorder="1" applyAlignment="1" applyProtection="1">
      <alignment horizontal="center" vertical="center"/>
      <protection locked="0"/>
    </xf>
    <xf numFmtId="0" fontId="10" fillId="0" borderId="33" xfId="0" applyFont="1" applyBorder="1" applyAlignment="1" applyProtection="1">
      <alignment horizontal="left" vertical="center" indent="1"/>
      <protection locked="0"/>
    </xf>
    <xf numFmtId="0" fontId="7" fillId="0" borderId="33" xfId="0" applyFont="1" applyBorder="1" applyAlignment="1" applyProtection="1">
      <alignment horizontal="center" vertical="center"/>
      <protection locked="0"/>
    </xf>
    <xf numFmtId="0" fontId="1" fillId="0" borderId="0" xfId="0" applyFont="1" applyProtection="1">
      <protection locked="0"/>
    </xf>
    <xf numFmtId="0" fontId="47" fillId="0" borderId="0" xfId="0" applyFont="1" applyAlignment="1" applyProtection="1">
      <alignment vertical="center"/>
      <protection locked="0"/>
    </xf>
    <xf numFmtId="0" fontId="42" fillId="0" borderId="0" xfId="0" applyFont="1" applyAlignment="1" applyProtection="1">
      <alignment vertical="center"/>
      <protection locked="0"/>
    </xf>
    <xf numFmtId="0" fontId="0" fillId="0" borderId="0" xfId="0" applyAlignment="1" applyProtection="1">
      <alignment vertical="center" wrapText="1"/>
      <protection locked="0"/>
    </xf>
    <xf numFmtId="0" fontId="7" fillId="0" borderId="0" xfId="0" applyFont="1" applyAlignment="1" applyProtection="1">
      <alignment vertical="center" wrapText="1"/>
      <protection locked="0"/>
    </xf>
    <xf numFmtId="0" fontId="0" fillId="0" borderId="0" xfId="0" applyAlignment="1" applyProtection="1">
      <alignment horizontal="left" vertical="center" indent="1"/>
      <protection locked="0"/>
    </xf>
    <xf numFmtId="0" fontId="8" fillId="0" borderId="0" xfId="0" applyFont="1" applyAlignment="1" applyProtection="1">
      <alignment vertical="center"/>
      <protection locked="0"/>
    </xf>
    <xf numFmtId="0" fontId="7" fillId="0" borderId="0" xfId="0" quotePrefix="1" applyFont="1" applyAlignment="1" applyProtection="1">
      <alignment shrinkToFit="1"/>
      <protection locked="0"/>
    </xf>
    <xf numFmtId="0" fontId="0" fillId="0" borderId="0" xfId="0" applyAlignment="1" applyProtection="1">
      <alignment wrapText="1"/>
      <protection locked="0"/>
    </xf>
    <xf numFmtId="0" fontId="21" fillId="0" borderId="37" xfId="0" applyFont="1" applyBorder="1" applyAlignment="1" applyProtection="1">
      <alignment horizontal="centerContinuous" vertical="center"/>
      <protection locked="0"/>
    </xf>
    <xf numFmtId="0" fontId="21" fillId="0" borderId="38" xfId="0" applyFont="1" applyBorder="1" applyAlignment="1" applyProtection="1">
      <alignment horizontal="centerContinuous" vertical="center"/>
      <protection locked="0"/>
    </xf>
    <xf numFmtId="0" fontId="21" fillId="0" borderId="39" xfId="0" applyFont="1" applyBorder="1" applyAlignment="1" applyProtection="1">
      <alignment horizontal="centerContinuous" vertical="center"/>
      <protection locked="0"/>
    </xf>
    <xf numFmtId="0" fontId="21" fillId="0" borderId="0" xfId="0" applyFont="1" applyAlignment="1" applyProtection="1">
      <alignment vertical="center"/>
      <protection locked="0"/>
    </xf>
    <xf numFmtId="0" fontId="21" fillId="0" borderId="35" xfId="0" applyFont="1" applyBorder="1" applyAlignment="1" applyProtection="1">
      <alignment horizontal="center" vertical="top" textRotation="255" wrapText="1"/>
      <protection locked="0"/>
    </xf>
    <xf numFmtId="0" fontId="21" fillId="0" borderId="40" xfId="0" applyFont="1" applyBorder="1" applyAlignment="1" applyProtection="1">
      <alignment horizontal="center" vertical="top" textRotation="255" wrapText="1"/>
      <protection locked="0"/>
    </xf>
    <xf numFmtId="0" fontId="21" fillId="0" borderId="40" xfId="0" applyFont="1" applyBorder="1" applyAlignment="1" applyProtection="1">
      <alignment horizontal="center" vertical="top" textRotation="255"/>
      <protection locked="0"/>
    </xf>
    <xf numFmtId="0" fontId="21" fillId="0" borderId="0" xfId="0" applyFont="1" applyAlignment="1" applyProtection="1">
      <alignment horizontal="center" textRotation="255" wrapText="1"/>
      <protection locked="0"/>
    </xf>
    <xf numFmtId="180" fontId="21" fillId="0" borderId="40" xfId="0" applyNumberFormat="1" applyFont="1" applyBorder="1" applyAlignment="1" applyProtection="1">
      <alignment horizontal="center" vertical="top" textRotation="255" wrapText="1"/>
      <protection locked="0"/>
    </xf>
    <xf numFmtId="182" fontId="21" fillId="0" borderId="40" xfId="0" applyNumberFormat="1" applyFont="1" applyBorder="1" applyAlignment="1" applyProtection="1">
      <alignment horizontal="center" vertical="top" textRotation="255" wrapText="1"/>
      <protection locked="0"/>
    </xf>
    <xf numFmtId="182" fontId="21" fillId="0" borderId="35" xfId="0" applyNumberFormat="1" applyFont="1" applyBorder="1" applyAlignment="1" applyProtection="1">
      <alignment horizontal="center" vertical="top" textRotation="255" wrapText="1"/>
      <protection locked="0"/>
    </xf>
    <xf numFmtId="181" fontId="21" fillId="0" borderId="40" xfId="0" applyNumberFormat="1" applyFont="1" applyBorder="1" applyAlignment="1" applyProtection="1">
      <alignment horizontal="center" vertical="top" textRotation="255" wrapText="1"/>
      <protection locked="0"/>
    </xf>
    <xf numFmtId="49" fontId="21" fillId="0" borderId="40" xfId="0" applyNumberFormat="1" applyFont="1" applyBorder="1" applyAlignment="1" applyProtection="1">
      <alignment horizontal="center" vertical="top" textRotation="255" wrapText="1"/>
      <protection locked="0"/>
    </xf>
    <xf numFmtId="177" fontId="21" fillId="0" borderId="40" xfId="0" applyNumberFormat="1" applyFont="1" applyBorder="1" applyAlignment="1" applyProtection="1">
      <alignment horizontal="center" vertical="top" textRotation="255" wrapText="1"/>
      <protection locked="0"/>
    </xf>
    <xf numFmtId="0" fontId="22" fillId="0" borderId="40" xfId="0" applyFont="1" applyBorder="1" applyAlignment="1" applyProtection="1">
      <alignment horizontal="center" vertical="center" textRotation="255" shrinkToFit="1"/>
      <protection locked="0"/>
    </xf>
    <xf numFmtId="0" fontId="21" fillId="0" borderId="36" xfId="0" applyFont="1" applyBorder="1" applyAlignment="1" applyProtection="1">
      <alignment horizontal="center" textRotation="255" wrapText="1"/>
      <protection locked="0"/>
    </xf>
    <xf numFmtId="182" fontId="21" fillId="0" borderId="41" xfId="0" applyNumberFormat="1" applyFont="1" applyBorder="1" applyAlignment="1" applyProtection="1">
      <alignment horizontal="center" vertical="top" textRotation="255" wrapText="1"/>
      <protection locked="0"/>
    </xf>
    <xf numFmtId="182" fontId="23" fillId="0" borderId="40" xfId="0" applyNumberFormat="1" applyFont="1" applyBorder="1" applyAlignment="1" applyProtection="1">
      <alignment vertical="center" textRotation="255" wrapText="1" shrinkToFit="1"/>
      <protection locked="0"/>
    </xf>
    <xf numFmtId="182" fontId="23" fillId="0" borderId="42" xfId="0" applyNumberFormat="1" applyFont="1" applyBorder="1" applyAlignment="1" applyProtection="1">
      <alignment horizontal="center" vertical="center" textRotation="255" shrinkToFit="1"/>
      <protection locked="0"/>
    </xf>
    <xf numFmtId="182" fontId="23" fillId="0" borderId="40" xfId="0" applyNumberFormat="1" applyFont="1" applyBorder="1" applyAlignment="1" applyProtection="1">
      <alignment horizontal="center" vertical="center" textRotation="255" wrapText="1" shrinkToFit="1"/>
      <protection locked="0"/>
    </xf>
    <xf numFmtId="182" fontId="21" fillId="0" borderId="40" xfId="0" applyNumberFormat="1" applyFont="1" applyBorder="1" applyAlignment="1" applyProtection="1">
      <alignment horizontal="center" vertical="center" textRotation="255" wrapText="1" shrinkToFit="1"/>
      <protection locked="0"/>
    </xf>
    <xf numFmtId="180" fontId="21" fillId="0" borderId="0" xfId="0" applyNumberFormat="1" applyFont="1" applyAlignment="1" applyProtection="1">
      <alignment horizontal="center" vertical="top" textRotation="255" wrapText="1"/>
      <protection locked="0"/>
    </xf>
    <xf numFmtId="0" fontId="1" fillId="2" borderId="0" xfId="0" applyFont="1" applyFill="1" applyAlignment="1" applyProtection="1">
      <alignment vertical="center"/>
      <protection locked="0"/>
    </xf>
    <xf numFmtId="0" fontId="7" fillId="2" borderId="35" xfId="0" applyFont="1" applyFill="1" applyBorder="1" applyAlignment="1" applyProtection="1">
      <alignment horizontal="left" vertical="center"/>
      <protection locked="0"/>
    </xf>
    <xf numFmtId="0" fontId="1" fillId="2" borderId="0" xfId="0" applyFont="1" applyFill="1" applyProtection="1">
      <protection locked="0"/>
    </xf>
    <xf numFmtId="0" fontId="1" fillId="2" borderId="35" xfId="0" applyFont="1" applyFill="1" applyBorder="1" applyAlignment="1" applyProtection="1">
      <alignment vertical="center"/>
      <protection locked="0"/>
    </xf>
    <xf numFmtId="0" fontId="20" fillId="3" borderId="0" xfId="0" applyFont="1" applyFill="1" applyProtection="1">
      <protection locked="0"/>
    </xf>
    <xf numFmtId="0" fontId="7" fillId="3" borderId="0" xfId="0" applyFont="1" applyFill="1" applyAlignment="1" applyProtection="1">
      <alignment vertical="center"/>
      <protection locked="0"/>
    </xf>
    <xf numFmtId="0" fontId="13" fillId="0" borderId="0" xfId="0" applyFont="1" applyAlignment="1" applyProtection="1">
      <alignment horizontal="left"/>
      <protection locked="0"/>
    </xf>
    <xf numFmtId="0" fontId="41" fillId="0" borderId="0" xfId="0" applyFont="1" applyAlignment="1" applyProtection="1">
      <alignment horizontal="left"/>
      <protection locked="0"/>
    </xf>
    <xf numFmtId="0" fontId="13" fillId="0" borderId="0" xfId="4" applyFont="1" applyAlignment="1" applyProtection="1">
      <alignment horizontal="left"/>
      <protection locked="0"/>
    </xf>
    <xf numFmtId="0" fontId="13" fillId="0" borderId="0" xfId="0" applyFont="1" applyAlignment="1" applyProtection="1">
      <alignment horizontal="left" vertical="center"/>
      <protection locked="0"/>
    </xf>
    <xf numFmtId="49" fontId="13" fillId="0" borderId="0" xfId="0" applyNumberFormat="1" applyFont="1" applyAlignment="1" applyProtection="1">
      <alignment horizontal="left" vertical="center"/>
      <protection locked="0"/>
    </xf>
    <xf numFmtId="0" fontId="13" fillId="0" borderId="0" xfId="0" quotePrefix="1" applyFont="1" applyAlignment="1" applyProtection="1">
      <alignment horizontal="left" vertical="center"/>
      <protection locked="0"/>
    </xf>
    <xf numFmtId="0" fontId="13" fillId="0" borderId="0" xfId="0" applyFont="1" applyAlignment="1" applyProtection="1">
      <alignment horizontal="left" vertical="center" shrinkToFit="1"/>
      <protection locked="0"/>
    </xf>
    <xf numFmtId="0" fontId="0" fillId="0" borderId="0" xfId="0" applyAlignment="1" applyProtection="1">
      <alignment horizontal="left"/>
      <protection locked="0"/>
    </xf>
    <xf numFmtId="0" fontId="43" fillId="0" borderId="0" xfId="0" applyFont="1" applyAlignment="1" applyProtection="1">
      <alignment horizontal="left" vertical="center"/>
      <protection locked="0"/>
    </xf>
    <xf numFmtId="0" fontId="43" fillId="0" borderId="0" xfId="0" applyFont="1" applyAlignment="1" applyProtection="1">
      <alignment horizontal="left"/>
      <protection locked="0"/>
    </xf>
    <xf numFmtId="38" fontId="13" fillId="0" borderId="0" xfId="2" quotePrefix="1" applyFont="1" applyAlignment="1" applyProtection="1">
      <alignment horizontal="left" vertical="center"/>
      <protection locked="0"/>
    </xf>
    <xf numFmtId="3" fontId="13" fillId="0" borderId="0" xfId="0" applyNumberFormat="1" applyFont="1" applyAlignment="1" applyProtection="1">
      <alignment horizontal="left" vertical="center"/>
      <protection locked="0"/>
    </xf>
    <xf numFmtId="14" fontId="13" fillId="0" borderId="0" xfId="0" applyNumberFormat="1" applyFont="1" applyAlignment="1" applyProtection="1">
      <alignment horizontal="left" vertical="center" shrinkToFit="1"/>
      <protection locked="0"/>
    </xf>
    <xf numFmtId="0" fontId="13" fillId="0" borderId="0" xfId="0" applyFont="1" applyAlignment="1" applyProtection="1">
      <alignment vertical="center" shrinkToFit="1"/>
      <protection locked="0"/>
    </xf>
    <xf numFmtId="0" fontId="29" fillId="0" borderId="43" xfId="0" applyFont="1" applyBorder="1" applyAlignment="1" applyProtection="1">
      <alignment horizontal="left" vertical="center"/>
      <protection locked="0"/>
    </xf>
    <xf numFmtId="38" fontId="13" fillId="0" borderId="0" xfId="2" applyFont="1" applyAlignment="1" applyProtection="1">
      <alignment horizontal="left" vertical="center" shrinkToFit="1"/>
      <protection locked="0"/>
    </xf>
    <xf numFmtId="0" fontId="25"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52" fillId="10" borderId="28" xfId="0" applyFont="1" applyFill="1" applyBorder="1" applyAlignment="1" applyProtection="1">
      <alignment horizontal="center" vertical="center" wrapText="1" shrinkToFit="1"/>
      <protection hidden="1"/>
    </xf>
    <xf numFmtId="0" fontId="52" fillId="10" borderId="27" xfId="0" applyFont="1" applyFill="1" applyBorder="1" applyAlignment="1" applyProtection="1">
      <alignment horizontal="center" vertical="center" shrinkToFit="1"/>
      <protection hidden="1"/>
    </xf>
    <xf numFmtId="0" fontId="52" fillId="10" borderId="25" xfId="0" applyFont="1" applyFill="1" applyBorder="1" applyAlignment="1" applyProtection="1">
      <alignment horizontal="center" vertical="center" shrinkToFit="1"/>
      <protection hidden="1"/>
    </xf>
    <xf numFmtId="0" fontId="52" fillId="10" borderId="29" xfId="0" applyFont="1" applyFill="1" applyBorder="1" applyAlignment="1" applyProtection="1">
      <alignment horizontal="center" vertical="center" shrinkToFit="1"/>
      <protection hidden="1"/>
    </xf>
    <xf numFmtId="0" fontId="52" fillId="10" borderId="0" xfId="0" applyFont="1" applyFill="1" applyAlignment="1" applyProtection="1">
      <alignment horizontal="center" vertical="center" shrinkToFit="1"/>
      <protection hidden="1"/>
    </xf>
    <xf numFmtId="0" fontId="52" fillId="10" borderId="11" xfId="0" applyFont="1" applyFill="1" applyBorder="1" applyAlignment="1" applyProtection="1">
      <alignment horizontal="center" vertical="center" shrinkToFit="1"/>
      <protection hidden="1"/>
    </xf>
    <xf numFmtId="0" fontId="52" fillId="10" borderId="21" xfId="0" applyFont="1" applyFill="1" applyBorder="1" applyAlignment="1" applyProtection="1">
      <alignment horizontal="center" vertical="center" shrinkToFit="1"/>
      <protection hidden="1"/>
    </xf>
    <xf numFmtId="0" fontId="52" fillId="10" borderId="22" xfId="0" applyFont="1" applyFill="1" applyBorder="1" applyAlignment="1" applyProtection="1">
      <alignment horizontal="center" vertical="center" shrinkToFit="1"/>
      <protection hidden="1"/>
    </xf>
    <xf numFmtId="0" fontId="52" fillId="10" borderId="20" xfId="0" applyFont="1" applyFill="1" applyBorder="1" applyAlignment="1" applyProtection="1">
      <alignment horizontal="center" vertical="center" shrinkToFit="1"/>
      <protection hidden="1"/>
    </xf>
    <xf numFmtId="0" fontId="0" fillId="0" borderId="1" xfId="0" applyBorder="1" applyAlignment="1" applyProtection="1">
      <alignment horizontal="right" vertical="center" shrinkToFit="1"/>
      <protection locked="0"/>
    </xf>
    <xf numFmtId="0" fontId="1" fillId="0" borderId="1" xfId="0" applyFont="1" applyBorder="1" applyAlignment="1" applyProtection="1">
      <alignment horizontal="right" vertical="center" shrinkToFit="1"/>
      <protection locked="0"/>
    </xf>
    <xf numFmtId="0" fontId="6" fillId="0" borderId="0" xfId="0" applyFont="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7" fillId="0" borderId="2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1" xfId="0" applyFon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0" fontId="11" fillId="0" borderId="0" xfId="0" applyFont="1" applyAlignment="1" applyProtection="1">
      <alignment horizontal="center" vertical="center" shrinkToFit="1"/>
      <protection locked="0"/>
    </xf>
    <xf numFmtId="0" fontId="10" fillId="0" borderId="29" xfId="0" applyFont="1" applyBorder="1" applyAlignment="1" applyProtection="1">
      <alignment horizontal="center" vertical="center" wrapText="1" shrinkToFit="1"/>
      <protection locked="0"/>
    </xf>
    <xf numFmtId="0" fontId="10" fillId="0" borderId="0" xfId="0" applyFont="1" applyAlignment="1" applyProtection="1">
      <alignment horizontal="center" vertical="center" wrapText="1" shrinkToFit="1"/>
      <protection locked="0"/>
    </xf>
    <xf numFmtId="0" fontId="10" fillId="0" borderId="11" xfId="0" applyFont="1" applyBorder="1" applyAlignment="1" applyProtection="1">
      <alignment horizontal="center" vertical="center" wrapText="1" shrinkToFit="1"/>
      <protection locked="0"/>
    </xf>
    <xf numFmtId="0" fontId="10" fillId="0" borderId="21" xfId="0" applyFont="1" applyBorder="1" applyAlignment="1" applyProtection="1">
      <alignment horizontal="center" vertical="center" wrapText="1" shrinkToFit="1"/>
      <protection locked="0"/>
    </xf>
    <xf numFmtId="0" fontId="10" fillId="0" borderId="22" xfId="0" applyFont="1" applyBorder="1" applyAlignment="1" applyProtection="1">
      <alignment horizontal="center" vertical="center" wrapText="1" shrinkToFit="1"/>
      <protection locked="0"/>
    </xf>
    <xf numFmtId="0" fontId="10" fillId="0" borderId="20" xfId="0" applyFont="1" applyBorder="1" applyAlignment="1" applyProtection="1">
      <alignment horizontal="center" vertical="center" wrapText="1" shrinkToFit="1"/>
      <protection locked="0"/>
    </xf>
    <xf numFmtId="0" fontId="0" fillId="0" borderId="22" xfId="0" applyBorder="1" applyAlignment="1" applyProtection="1">
      <alignment horizontal="center" vertical="center" shrinkToFit="1"/>
      <protection locked="0"/>
    </xf>
    <xf numFmtId="0" fontId="1" fillId="0" borderId="22" xfId="0" applyFont="1" applyBorder="1" applyAlignment="1" applyProtection="1">
      <alignment horizontal="center" vertical="center" shrinkToFit="1"/>
      <protection locked="0"/>
    </xf>
    <xf numFmtId="0" fontId="11" fillId="5" borderId="50" xfId="0" applyFont="1" applyFill="1" applyBorder="1" applyAlignment="1" applyProtection="1">
      <alignment horizontal="center" vertical="center" shrinkToFit="1"/>
      <protection locked="0"/>
    </xf>
    <xf numFmtId="0" fontId="1" fillId="5" borderId="50" xfId="0" applyFont="1" applyFill="1" applyBorder="1" applyAlignment="1" applyProtection="1">
      <alignment vertical="center" shrinkToFit="1"/>
      <protection locked="0"/>
    </xf>
    <xf numFmtId="0" fontId="14" fillId="4" borderId="51" xfId="0" applyFont="1" applyFill="1" applyBorder="1" applyAlignment="1" applyProtection="1">
      <alignment horizontal="center" vertical="center" shrinkToFit="1"/>
      <protection locked="0"/>
    </xf>
    <xf numFmtId="0" fontId="14" fillId="4" borderId="8" xfId="0" applyFont="1" applyFill="1" applyBorder="1" applyAlignment="1" applyProtection="1">
      <alignment horizontal="center" vertical="center" shrinkToFit="1"/>
      <protection locked="0"/>
    </xf>
    <xf numFmtId="0" fontId="14" fillId="4" borderId="32" xfId="0" applyFont="1" applyFill="1" applyBorder="1" applyAlignment="1" applyProtection="1">
      <alignment horizontal="center" vertical="center" shrinkToFit="1"/>
      <protection locked="0"/>
    </xf>
    <xf numFmtId="0" fontId="11" fillId="0" borderId="50" xfId="0" applyFont="1" applyBorder="1" applyAlignment="1" applyProtection="1">
      <alignment horizontal="center" vertical="center" shrinkToFit="1"/>
      <protection locked="0"/>
    </xf>
    <xf numFmtId="0" fontId="1" fillId="0" borderId="50" xfId="0" applyFont="1" applyBorder="1" applyAlignment="1" applyProtection="1">
      <alignment vertical="center" shrinkToFit="1"/>
      <protection locked="0"/>
    </xf>
    <xf numFmtId="0" fontId="0" fillId="0" borderId="0" xfId="0" applyAlignment="1" applyProtection="1">
      <alignment horizontal="center" vertical="center" shrinkToFit="1"/>
      <protection locked="0"/>
    </xf>
    <xf numFmtId="0" fontId="13" fillId="0" borderId="3" xfId="0" applyFont="1" applyBorder="1" applyAlignment="1" applyProtection="1">
      <alignment horizontal="center" vertical="center" textRotation="255" shrinkToFit="1"/>
      <protection locked="0"/>
    </xf>
    <xf numFmtId="0" fontId="13" fillId="0" borderId="47" xfId="0" applyFont="1" applyBorder="1" applyAlignment="1" applyProtection="1">
      <alignment horizontal="center" vertical="center" textRotation="255" shrinkToFit="1"/>
      <protection locked="0"/>
    </xf>
    <xf numFmtId="0" fontId="13" fillId="0" borderId="5" xfId="0" applyFont="1" applyBorder="1" applyAlignment="1" applyProtection="1">
      <alignment horizontal="center" vertical="center" textRotation="255" shrinkToFit="1"/>
      <protection locked="0"/>
    </xf>
    <xf numFmtId="0" fontId="13" fillId="9" borderId="2" xfId="0" applyFont="1" applyFill="1" applyBorder="1" applyAlignment="1" applyProtection="1">
      <alignment vertical="center" shrinkToFit="1"/>
      <protection locked="0"/>
    </xf>
    <xf numFmtId="0" fontId="13" fillId="0" borderId="2" xfId="0" applyFont="1" applyBorder="1" applyAlignment="1" applyProtection="1">
      <alignment vertical="center" shrinkToFit="1"/>
      <protection locked="0"/>
    </xf>
    <xf numFmtId="187" fontId="0" fillId="0" borderId="33" xfId="0" applyNumberFormat="1" applyBorder="1" applyAlignment="1" applyProtection="1">
      <alignment horizontal="left" vertical="center"/>
      <protection locked="0"/>
    </xf>
    <xf numFmtId="0" fontId="13" fillId="4" borderId="2" xfId="0" applyFont="1" applyFill="1" applyBorder="1" applyAlignment="1" applyProtection="1">
      <alignment vertical="center" shrinkToFit="1"/>
      <protection locked="0"/>
    </xf>
    <xf numFmtId="0" fontId="0" fillId="0" borderId="48" xfId="0" applyBorder="1" applyAlignment="1" applyProtection="1">
      <alignment horizontal="center" vertical="center" shrinkToFit="1"/>
      <protection locked="0"/>
    </xf>
    <xf numFmtId="0" fontId="0" fillId="0" borderId="49" xfId="0" applyBorder="1" applyAlignment="1" applyProtection="1">
      <alignment vertical="center" shrinkToFit="1"/>
      <protection locked="0"/>
    </xf>
    <xf numFmtId="0" fontId="27" fillId="0" borderId="15" xfId="0" applyFont="1" applyBorder="1" applyAlignment="1" applyProtection="1">
      <alignment horizontal="center" vertical="center" shrinkToFit="1"/>
      <protection locked="0"/>
    </xf>
    <xf numFmtId="0" fontId="27" fillId="0" borderId="18" xfId="0" applyFont="1" applyBorder="1" applyAlignment="1" applyProtection="1">
      <alignment horizontal="center" vertical="center" shrinkToFit="1"/>
      <protection locked="0"/>
    </xf>
    <xf numFmtId="0" fontId="27" fillId="0" borderId="46" xfId="0" applyFont="1" applyBorder="1" applyAlignment="1" applyProtection="1">
      <alignment horizontal="center" vertical="center" shrinkToFit="1"/>
      <protection locked="0"/>
    </xf>
    <xf numFmtId="0" fontId="27" fillId="0" borderId="14" xfId="0" applyFont="1" applyBorder="1" applyAlignment="1" applyProtection="1">
      <alignment horizontal="center" vertical="center" shrinkToFit="1"/>
      <protection locked="0"/>
    </xf>
    <xf numFmtId="0" fontId="27" fillId="0" borderId="33" xfId="0" applyFont="1" applyBorder="1" applyAlignment="1" applyProtection="1">
      <alignment horizontal="center" vertical="center" shrinkToFit="1"/>
      <protection locked="0"/>
    </xf>
    <xf numFmtId="0" fontId="27" fillId="0" borderId="34" xfId="0"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44" xfId="0" applyFont="1" applyBorder="1" applyAlignment="1" applyProtection="1">
      <alignment horizontal="center" vertical="center"/>
      <protection locked="0"/>
    </xf>
    <xf numFmtId="0" fontId="9" fillId="0" borderId="21" xfId="0" applyFont="1" applyBorder="1" applyAlignment="1" applyProtection="1">
      <alignment horizontal="center" vertical="center" shrinkToFit="1"/>
      <protection locked="0"/>
    </xf>
    <xf numFmtId="0" fontId="9" fillId="0" borderId="22" xfId="0" applyFont="1" applyBorder="1" applyAlignment="1" applyProtection="1">
      <alignment horizontal="center" vertical="center" shrinkToFit="1"/>
      <protection locked="0"/>
    </xf>
    <xf numFmtId="0" fontId="9" fillId="0" borderId="20" xfId="0" applyFont="1" applyBorder="1" applyAlignment="1" applyProtection="1">
      <alignment horizontal="center" vertical="center" shrinkToFit="1"/>
      <protection locked="0"/>
    </xf>
    <xf numFmtId="0" fontId="9" fillId="4" borderId="10" xfId="0" applyFont="1" applyFill="1" applyBorder="1" applyAlignment="1" applyProtection="1">
      <alignment horizontal="center" vertical="center" shrinkToFit="1"/>
      <protection locked="0"/>
    </xf>
    <xf numFmtId="0" fontId="9" fillId="4" borderId="54" xfId="0" applyFont="1" applyFill="1" applyBorder="1" applyAlignment="1" applyProtection="1">
      <alignment horizontal="center" vertical="center" shrinkToFit="1"/>
      <protection locked="0"/>
    </xf>
    <xf numFmtId="0" fontId="9" fillId="4" borderId="55" xfId="0" applyFont="1" applyFill="1" applyBorder="1" applyAlignment="1" applyProtection="1">
      <alignment horizontal="center" vertical="center" shrinkToFit="1"/>
      <protection locked="0"/>
    </xf>
    <xf numFmtId="0" fontId="1" fillId="0" borderId="1"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0" fillId="0" borderId="1" xfId="0" applyBorder="1" applyAlignment="1" applyProtection="1">
      <alignment vertical="center" shrinkToFit="1"/>
      <protection locked="0"/>
    </xf>
    <xf numFmtId="0" fontId="9" fillId="0" borderId="22" xfId="0" applyFont="1" applyBorder="1" applyAlignment="1" applyProtection="1">
      <alignment vertical="center" shrinkToFit="1"/>
      <protection locked="0"/>
    </xf>
    <xf numFmtId="0" fontId="5" fillId="0" borderId="51" xfId="0" applyFont="1" applyBorder="1" applyAlignment="1" applyProtection="1">
      <alignment horizontal="center" vertical="center" shrinkToFit="1"/>
      <protection locked="0"/>
    </xf>
    <xf numFmtId="0" fontId="1" fillId="0" borderId="8" xfId="0" applyFont="1" applyBorder="1" applyAlignment="1" applyProtection="1">
      <alignment horizontal="center" vertical="center" shrinkToFit="1"/>
      <protection locked="0"/>
    </xf>
    <xf numFmtId="0" fontId="1" fillId="0" borderId="32" xfId="0" applyFont="1" applyBorder="1" applyAlignment="1" applyProtection="1">
      <alignment horizontal="center" vertical="center" shrinkToFit="1"/>
      <protection locked="0"/>
    </xf>
    <xf numFmtId="0" fontId="1" fillId="0" borderId="18" xfId="0" applyFont="1" applyBorder="1" applyAlignment="1" applyProtection="1">
      <alignment horizontal="center" vertical="center" shrinkToFit="1"/>
      <protection locked="0"/>
    </xf>
    <xf numFmtId="0" fontId="0" fillId="5" borderId="52" xfId="0" applyFill="1" applyBorder="1" applyAlignment="1" applyProtection="1">
      <alignment horizontal="center" vertical="center" shrinkToFit="1"/>
      <protection locked="0"/>
    </xf>
    <xf numFmtId="0" fontId="1" fillId="5" borderId="52" xfId="0" applyFont="1" applyFill="1" applyBorder="1" applyAlignment="1" applyProtection="1">
      <alignment horizontal="center" vertical="center" shrinkToFit="1"/>
      <protection locked="0"/>
    </xf>
    <xf numFmtId="0" fontId="0" fillId="0" borderId="53" xfId="0" applyBorder="1" applyAlignment="1" applyProtection="1">
      <alignment horizontal="center" vertical="center"/>
      <protection locked="0"/>
    </xf>
    <xf numFmtId="0" fontId="1" fillId="0" borderId="54" xfId="0" applyFont="1" applyBorder="1" applyAlignment="1" applyProtection="1">
      <alignment horizontal="center" vertical="center"/>
      <protection locked="0"/>
    </xf>
    <xf numFmtId="0" fontId="1" fillId="0" borderId="55" xfId="0" applyFont="1" applyBorder="1" applyAlignment="1" applyProtection="1">
      <alignment horizontal="center" vertical="center"/>
      <protection locked="0"/>
    </xf>
    <xf numFmtId="0" fontId="1" fillId="0" borderId="52" xfId="0" applyFont="1" applyBorder="1" applyAlignment="1" applyProtection="1">
      <alignment horizontal="center" vertical="center" shrinkToFit="1"/>
      <protection locked="0"/>
    </xf>
    <xf numFmtId="0" fontId="0" fillId="0" borderId="21" xfId="0" applyBorder="1" applyAlignment="1" applyProtection="1">
      <alignment horizontal="center" vertical="center"/>
      <protection locked="0"/>
    </xf>
    <xf numFmtId="0" fontId="9" fillId="0" borderId="10" xfId="0" applyFont="1" applyBorder="1" applyAlignment="1" applyProtection="1">
      <alignment horizontal="center" vertical="center" shrinkToFit="1"/>
      <protection locked="0"/>
    </xf>
    <xf numFmtId="0" fontId="9" fillId="0" borderId="54" xfId="0" applyFont="1" applyBorder="1" applyAlignment="1" applyProtection="1">
      <alignment horizontal="center" vertical="center" shrinkToFit="1"/>
      <protection locked="0"/>
    </xf>
    <xf numFmtId="0" fontId="9" fillId="0" borderId="55" xfId="0" applyFont="1" applyBorder="1" applyAlignment="1" applyProtection="1">
      <alignment horizontal="center" vertical="center" shrinkToFit="1"/>
      <protection locked="0"/>
    </xf>
    <xf numFmtId="0" fontId="9" fillId="5" borderId="1" xfId="0" applyFont="1" applyFill="1" applyBorder="1" applyAlignment="1" applyProtection="1">
      <alignment horizontal="center" vertical="center" shrinkToFit="1"/>
      <protection locked="0"/>
    </xf>
    <xf numFmtId="0" fontId="0" fillId="5" borderId="1" xfId="0" applyFill="1" applyBorder="1" applyAlignment="1" applyProtection="1">
      <alignment vertical="center" shrinkToFit="1"/>
      <protection locked="0"/>
    </xf>
    <xf numFmtId="0" fontId="9" fillId="5" borderId="22" xfId="0" applyFont="1" applyFill="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9" fillId="5" borderId="0" xfId="0" applyFont="1" applyFill="1" applyAlignment="1" applyProtection="1">
      <alignment horizontal="center" vertical="center" shrinkToFit="1"/>
      <protection locked="0"/>
    </xf>
    <xf numFmtId="0" fontId="9" fillId="5" borderId="21" xfId="0" applyFont="1" applyFill="1" applyBorder="1" applyAlignment="1" applyProtection="1">
      <alignment horizontal="center" vertical="center" shrinkToFit="1"/>
      <protection locked="0"/>
    </xf>
    <xf numFmtId="0" fontId="9" fillId="5" borderId="44" xfId="0" applyFont="1" applyFill="1" applyBorder="1" applyAlignment="1" applyProtection="1">
      <alignment horizontal="center" vertical="center" shrinkToFit="1"/>
      <protection locked="0"/>
    </xf>
    <xf numFmtId="0" fontId="9" fillId="0" borderId="44"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9" fillId="8" borderId="6" xfId="0" applyFont="1" applyFill="1" applyBorder="1" applyAlignment="1" applyProtection="1">
      <alignment horizontal="center" vertical="center" shrinkToFit="1"/>
      <protection locked="0"/>
    </xf>
    <xf numFmtId="0" fontId="9" fillId="8" borderId="1" xfId="0" applyFont="1" applyFill="1" applyBorder="1" applyAlignment="1" applyProtection="1">
      <alignment horizontal="center" vertical="center" shrinkToFit="1"/>
      <protection locked="0"/>
    </xf>
    <xf numFmtId="0" fontId="9" fillId="8" borderId="4" xfId="0" applyFont="1" applyFill="1" applyBorder="1" applyAlignment="1" applyProtection="1">
      <alignment horizontal="center" vertical="center" shrinkToFit="1"/>
      <protection locked="0"/>
    </xf>
    <xf numFmtId="0" fontId="0" fillId="0" borderId="6" xfId="0" applyBorder="1" applyAlignment="1" applyProtection="1">
      <alignment horizontal="right" vertical="center"/>
      <protection locked="0"/>
    </xf>
    <xf numFmtId="0" fontId="1" fillId="0" borderId="1" xfId="0" applyFont="1" applyBorder="1" applyAlignment="1" applyProtection="1">
      <alignment horizontal="right" vertical="center"/>
      <protection locked="0"/>
    </xf>
    <xf numFmtId="0" fontId="1" fillId="0" borderId="4" xfId="0" applyFont="1" applyBorder="1" applyAlignment="1" applyProtection="1">
      <alignment horizontal="right" vertical="center"/>
      <protection locked="0"/>
    </xf>
    <xf numFmtId="0" fontId="9" fillId="5" borderId="6" xfId="0" applyFont="1" applyFill="1"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1" xfId="0" applyBorder="1" applyAlignment="1" applyProtection="1">
      <alignment horizontal="right" vertical="center"/>
      <protection locked="0"/>
    </xf>
    <xf numFmtId="0" fontId="0" fillId="0" borderId="4" xfId="0" applyBorder="1" applyAlignment="1" applyProtection="1">
      <alignment horizontal="right" vertical="center"/>
      <protection locked="0"/>
    </xf>
    <xf numFmtId="0" fontId="9" fillId="9" borderId="6" xfId="0" applyFont="1" applyFill="1" applyBorder="1" applyAlignment="1" applyProtection="1">
      <alignment horizontal="center" vertical="center" shrinkToFit="1"/>
      <protection locked="0"/>
    </xf>
    <xf numFmtId="0" fontId="9" fillId="9" borderId="1" xfId="0" applyFont="1" applyFill="1" applyBorder="1" applyAlignment="1" applyProtection="1">
      <alignment horizontal="center" vertical="center" shrinkToFit="1"/>
      <protection locked="0"/>
    </xf>
    <xf numFmtId="0" fontId="9" fillId="5" borderId="20" xfId="0" applyFont="1" applyFill="1" applyBorder="1" applyAlignment="1" applyProtection="1">
      <alignment horizontal="center" vertical="center" shrinkToFit="1"/>
      <protection locked="0"/>
    </xf>
    <xf numFmtId="177" fontId="1" fillId="0" borderId="13" xfId="0" applyNumberFormat="1" applyFont="1" applyBorder="1" applyAlignment="1" applyProtection="1">
      <alignment horizontal="center" vertical="center"/>
      <protection locked="0"/>
    </xf>
    <xf numFmtId="177" fontId="1" fillId="0" borderId="8" xfId="0" applyNumberFormat="1" applyFont="1" applyBorder="1" applyAlignment="1" applyProtection="1">
      <alignment horizontal="center" vertical="center"/>
      <protection locked="0"/>
    </xf>
    <xf numFmtId="177" fontId="7" fillId="0" borderId="13" xfId="0" applyNumberFormat="1" applyFont="1"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protection locked="0"/>
    </xf>
    <xf numFmtId="0" fontId="0" fillId="0" borderId="54" xfId="0" applyBorder="1" applyAlignment="1" applyProtection="1">
      <alignment horizontal="center" vertical="center" shrinkToFit="1"/>
      <protection locked="0"/>
    </xf>
    <xf numFmtId="0" fontId="0" fillId="0" borderId="55" xfId="0" applyBorder="1" applyAlignment="1" applyProtection="1">
      <alignment horizontal="center" vertical="center" shrinkToFit="1"/>
      <protection locked="0"/>
    </xf>
    <xf numFmtId="0" fontId="7" fillId="0" borderId="53"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1" fillId="0" borderId="33" xfId="0" applyFont="1" applyBorder="1" applyAlignment="1" applyProtection="1">
      <alignment horizontal="center" vertical="center"/>
      <protection locked="0"/>
    </xf>
    <xf numFmtId="49" fontId="7" fillId="5" borderId="13" xfId="0" applyNumberFormat="1" applyFont="1" applyFill="1" applyBorder="1" applyAlignment="1" applyProtection="1">
      <alignment horizontal="center" vertical="center" shrinkToFit="1"/>
      <protection locked="0"/>
    </xf>
    <xf numFmtId="0" fontId="0" fillId="5" borderId="8" xfId="0" applyFill="1" applyBorder="1" applyAlignment="1" applyProtection="1">
      <alignment horizontal="center" vertical="center" shrinkToFit="1"/>
      <protection locked="0"/>
    </xf>
    <xf numFmtId="0" fontId="0" fillId="5" borderId="31" xfId="0" applyFill="1" applyBorder="1" applyAlignment="1" applyProtection="1">
      <alignment vertical="center" shrinkToFit="1"/>
      <protection locked="0"/>
    </xf>
    <xf numFmtId="0" fontId="1" fillId="0" borderId="56" xfId="0"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30" fillId="0" borderId="24" xfId="0" applyFont="1" applyBorder="1" applyAlignment="1" applyProtection="1">
      <alignment horizontal="center" wrapText="1" shrinkToFit="1"/>
      <protection locked="0"/>
    </xf>
    <xf numFmtId="0" fontId="30" fillId="0" borderId="27" xfId="0" applyFont="1" applyBorder="1" applyAlignment="1" applyProtection="1">
      <alignment horizontal="center" shrinkToFit="1"/>
      <protection locked="0"/>
    </xf>
    <xf numFmtId="0" fontId="30" fillId="0" borderId="26" xfId="0" applyFont="1" applyBorder="1" applyAlignment="1" applyProtection="1">
      <alignment horizontal="center" shrinkToFit="1"/>
      <protection locked="0"/>
    </xf>
    <xf numFmtId="0" fontId="30" fillId="0" borderId="9" xfId="0" applyFont="1" applyBorder="1" applyAlignment="1" applyProtection="1">
      <alignment horizontal="center" shrinkToFit="1"/>
      <protection locked="0"/>
    </xf>
    <xf numFmtId="0" fontId="30" fillId="0" borderId="0" xfId="0" applyFont="1" applyAlignment="1" applyProtection="1">
      <alignment horizontal="center" shrinkToFit="1"/>
      <protection locked="0"/>
    </xf>
    <xf numFmtId="0" fontId="30" fillId="0" borderId="30" xfId="0" applyFont="1" applyBorder="1" applyAlignment="1" applyProtection="1">
      <alignment horizontal="center" shrinkToFit="1"/>
      <protection locked="0"/>
    </xf>
    <xf numFmtId="0" fontId="0" fillId="0" borderId="9" xfId="0" applyBorder="1" applyAlignment="1" applyProtection="1">
      <alignment shrinkToFit="1"/>
      <protection locked="0"/>
    </xf>
    <xf numFmtId="0" fontId="1" fillId="0" borderId="0" xfId="0" applyFont="1" applyAlignment="1" applyProtection="1">
      <alignment shrinkToFit="1"/>
      <protection locked="0"/>
    </xf>
    <xf numFmtId="0" fontId="1" fillId="0" borderId="30" xfId="0" applyFont="1" applyBorder="1" applyAlignment="1" applyProtection="1">
      <alignment shrinkToFit="1"/>
      <protection locked="0"/>
    </xf>
    <xf numFmtId="179" fontId="4" fillId="4" borderId="15" xfId="0" applyNumberFormat="1" applyFont="1" applyFill="1" applyBorder="1" applyAlignment="1" applyProtection="1">
      <alignment horizontal="center" vertical="center" shrinkToFit="1"/>
      <protection locked="0"/>
    </xf>
    <xf numFmtId="179" fontId="4" fillId="4" borderId="46" xfId="0" applyNumberFormat="1" applyFont="1" applyFill="1" applyBorder="1" applyAlignment="1" applyProtection="1">
      <alignment horizontal="center" vertical="center" shrinkToFit="1"/>
      <protection locked="0"/>
    </xf>
    <xf numFmtId="179" fontId="4" fillId="4" borderId="14" xfId="0" applyNumberFormat="1" applyFont="1" applyFill="1" applyBorder="1" applyAlignment="1" applyProtection="1">
      <alignment horizontal="center" vertical="center" shrinkToFit="1"/>
      <protection locked="0"/>
    </xf>
    <xf numFmtId="179" fontId="4" fillId="4" borderId="34" xfId="0" applyNumberFormat="1" applyFont="1" applyFill="1" applyBorder="1" applyAlignment="1" applyProtection="1">
      <alignment horizontal="center" vertical="center" shrinkToFit="1"/>
      <protection locked="0"/>
    </xf>
    <xf numFmtId="0" fontId="0" fillId="0" borderId="9"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30" xfId="0" applyBorder="1" applyAlignment="1" applyProtection="1">
      <alignment horizontal="left" vertical="center" shrinkToFit="1"/>
      <protection locked="0"/>
    </xf>
    <xf numFmtId="0" fontId="0" fillId="0" borderId="0" xfId="0" applyAlignment="1" applyProtection="1">
      <alignment shrinkToFit="1"/>
      <protection locked="0"/>
    </xf>
    <xf numFmtId="0" fontId="0" fillId="0" borderId="30" xfId="0" applyBorder="1" applyAlignment="1" applyProtection="1">
      <alignment shrinkToFit="1"/>
      <protection locked="0"/>
    </xf>
    <xf numFmtId="0" fontId="4" fillId="0" borderId="15"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19" fillId="0" borderId="0" xfId="0" applyFont="1" applyAlignment="1" applyProtection="1">
      <alignment horizontal="left" vertical="top" indent="1" shrinkToFit="1"/>
      <protection locked="0"/>
    </xf>
    <xf numFmtId="0" fontId="0" fillId="0" borderId="0" xfId="0" applyAlignment="1" applyProtection="1">
      <alignment horizontal="left" vertical="top" indent="1" shrinkToFit="1"/>
      <protection locked="0"/>
    </xf>
    <xf numFmtId="0" fontId="0" fillId="0" borderId="30" xfId="0" applyBorder="1" applyAlignment="1" applyProtection="1">
      <alignment horizontal="left" vertical="top" indent="1" shrinkToFit="1"/>
      <protection locked="0"/>
    </xf>
    <xf numFmtId="0" fontId="10" fillId="0" borderId="24"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4" fillId="4" borderId="15" xfId="0" applyFont="1" applyFill="1" applyBorder="1" applyAlignment="1" applyProtection="1">
      <alignment horizontal="center" vertical="center" shrinkToFit="1"/>
      <protection locked="0"/>
    </xf>
    <xf numFmtId="0" fontId="4" fillId="4" borderId="46" xfId="0" applyFont="1" applyFill="1" applyBorder="1" applyAlignment="1" applyProtection="1">
      <alignment horizontal="center" vertical="center" shrinkToFit="1"/>
      <protection locked="0"/>
    </xf>
    <xf numFmtId="0" fontId="4" fillId="4" borderId="14" xfId="0" applyFont="1" applyFill="1" applyBorder="1" applyAlignment="1" applyProtection="1">
      <alignment horizontal="center" vertical="center" shrinkToFit="1"/>
      <protection locked="0"/>
    </xf>
    <xf numFmtId="0" fontId="4" fillId="4" borderId="34" xfId="0" applyFont="1" applyFill="1" applyBorder="1" applyAlignment="1" applyProtection="1">
      <alignment horizontal="center" vertical="center" shrinkToFit="1"/>
      <protection locked="0"/>
    </xf>
    <xf numFmtId="0" fontId="1" fillId="0" borderId="9" xfId="0" applyFont="1" applyBorder="1" applyAlignment="1" applyProtection="1">
      <alignment horizontal="center" shrinkToFit="1"/>
      <protection locked="0"/>
    </xf>
    <xf numFmtId="0" fontId="0" fillId="0" borderId="0" xfId="0" applyAlignment="1" applyProtection="1">
      <alignment horizontal="center" shrinkToFit="1"/>
      <protection locked="0"/>
    </xf>
    <xf numFmtId="0" fontId="0" fillId="0" borderId="30" xfId="0" applyBorder="1" applyAlignment="1" applyProtection="1">
      <alignment horizontal="center" shrinkToFit="1"/>
      <protection locked="0"/>
    </xf>
    <xf numFmtId="0" fontId="7" fillId="0" borderId="9" xfId="0" applyFont="1" applyBorder="1" applyAlignment="1" applyProtection="1">
      <alignment horizontal="right" vertical="center" shrinkToFit="1"/>
      <protection locked="0"/>
    </xf>
    <xf numFmtId="0" fontId="1" fillId="0" borderId="0" xfId="0" applyFont="1" applyAlignment="1" applyProtection="1">
      <alignment vertical="center" shrinkToFit="1"/>
      <protection locked="0"/>
    </xf>
    <xf numFmtId="0" fontId="1" fillId="0" borderId="30" xfId="0" applyFont="1" applyBorder="1" applyAlignment="1" applyProtection="1">
      <alignment vertical="center" shrinkToFit="1"/>
      <protection locked="0"/>
    </xf>
    <xf numFmtId="0" fontId="1" fillId="0" borderId="9" xfId="0" applyFont="1"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30" xfId="0" applyBorder="1" applyAlignment="1" applyProtection="1">
      <alignment vertical="center" shrinkToFit="1"/>
      <protection locked="0"/>
    </xf>
    <xf numFmtId="0" fontId="0" fillId="0" borderId="9" xfId="0" applyBorder="1" applyAlignment="1" applyProtection="1">
      <alignment vertical="center" shrinkToFit="1"/>
      <protection locked="0"/>
    </xf>
    <xf numFmtId="183" fontId="4" fillId="4" borderId="15" xfId="0" applyNumberFormat="1" applyFont="1" applyFill="1" applyBorder="1" applyAlignment="1" applyProtection="1">
      <alignment horizontal="center" vertical="center" shrinkToFit="1"/>
      <protection locked="0"/>
    </xf>
    <xf numFmtId="183" fontId="4" fillId="4" borderId="46" xfId="0" applyNumberFormat="1" applyFont="1" applyFill="1" applyBorder="1" applyAlignment="1" applyProtection="1">
      <alignment horizontal="center" vertical="center" shrinkToFit="1"/>
      <protection locked="0"/>
    </xf>
    <xf numFmtId="183" fontId="4" fillId="4" borderId="14" xfId="0" applyNumberFormat="1" applyFont="1" applyFill="1" applyBorder="1" applyAlignment="1" applyProtection="1">
      <alignment horizontal="center" vertical="center" shrinkToFit="1"/>
      <protection locked="0"/>
    </xf>
    <xf numFmtId="183" fontId="4" fillId="4" borderId="34" xfId="0" applyNumberFormat="1" applyFont="1" applyFill="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30"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7" fillId="0" borderId="48" xfId="0" applyFont="1" applyBorder="1" applyAlignment="1" applyProtection="1">
      <alignment vertical="center" textRotation="255" shrinkToFit="1"/>
      <protection locked="0"/>
    </xf>
    <xf numFmtId="0" fontId="0" fillId="0" borderId="49" xfId="0" applyBorder="1" applyAlignment="1" applyProtection="1">
      <alignment vertical="center" textRotation="255" shrinkToFit="1"/>
      <protection locked="0"/>
    </xf>
    <xf numFmtId="179" fontId="2" fillId="0" borderId="15" xfId="0" applyNumberFormat="1" applyFont="1" applyBorder="1" applyAlignment="1" applyProtection="1">
      <alignment horizontal="right" vertical="center" shrinkToFit="1"/>
      <protection hidden="1"/>
    </xf>
    <xf numFmtId="0" fontId="0" fillId="0" borderId="18" xfId="0" applyBorder="1" applyAlignment="1" applyProtection="1">
      <alignment horizontal="right" vertical="center" shrinkToFit="1"/>
      <protection hidden="1"/>
    </xf>
    <xf numFmtId="0" fontId="0" fillId="0" borderId="14" xfId="0" applyBorder="1" applyAlignment="1" applyProtection="1">
      <alignment horizontal="right" vertical="center" shrinkToFit="1"/>
      <protection hidden="1"/>
    </xf>
    <xf numFmtId="0" fontId="0" fillId="0" borderId="33" xfId="0" applyBorder="1" applyAlignment="1" applyProtection="1">
      <alignment horizontal="right" vertical="center" shrinkToFit="1"/>
      <protection hidden="1"/>
    </xf>
    <xf numFmtId="178" fontId="2" fillId="0" borderId="18" xfId="0" applyNumberFormat="1" applyFont="1" applyBorder="1" applyAlignment="1" applyProtection="1">
      <alignment vertical="center" shrinkToFit="1"/>
      <protection hidden="1"/>
    </xf>
    <xf numFmtId="0" fontId="0" fillId="0" borderId="18" xfId="0" applyBorder="1" applyAlignment="1" applyProtection="1">
      <alignment vertical="center" shrinkToFit="1"/>
      <protection hidden="1"/>
    </xf>
    <xf numFmtId="0" fontId="0" fillId="0" borderId="46" xfId="0" applyBorder="1" applyAlignment="1" applyProtection="1">
      <alignment vertical="center" shrinkToFit="1"/>
      <protection hidden="1"/>
    </xf>
    <xf numFmtId="0" fontId="0" fillId="0" borderId="33" xfId="0" applyBorder="1" applyAlignment="1" applyProtection="1">
      <alignment vertical="center" shrinkToFit="1"/>
      <protection hidden="1"/>
    </xf>
    <xf numFmtId="0" fontId="0" fillId="0" borderId="34" xfId="0" applyBorder="1" applyAlignment="1" applyProtection="1">
      <alignment vertical="center" shrinkToFit="1"/>
      <protection hidden="1"/>
    </xf>
    <xf numFmtId="0" fontId="1" fillId="0" borderId="0" xfId="0" applyFont="1" applyAlignment="1" applyProtection="1">
      <alignment horizontal="right" vertical="center" shrinkToFit="1"/>
      <protection locked="0"/>
    </xf>
    <xf numFmtId="0" fontId="1" fillId="0" borderId="30" xfId="0" applyFont="1" applyBorder="1" applyAlignment="1" applyProtection="1">
      <alignment horizontal="right" vertical="center" shrinkToFit="1"/>
      <protection locked="0"/>
    </xf>
    <xf numFmtId="0" fontId="0" fillId="0" borderId="33" xfId="0" applyBorder="1" applyAlignment="1" applyProtection="1">
      <alignment vertical="center" shrinkToFit="1"/>
      <protection locked="0"/>
    </xf>
    <xf numFmtId="0" fontId="0" fillId="0" borderId="34" xfId="0" applyBorder="1" applyAlignment="1" applyProtection="1">
      <alignment vertical="center" shrinkToFit="1"/>
      <protection locked="0"/>
    </xf>
    <xf numFmtId="0" fontId="4" fillId="0" borderId="15" xfId="0" applyFont="1" applyBorder="1" applyAlignment="1" applyProtection="1">
      <alignment horizontal="center" vertical="center" shrinkToFit="1"/>
      <protection hidden="1"/>
    </xf>
    <xf numFmtId="0" fontId="4" fillId="0" borderId="46" xfId="0" applyFont="1" applyBorder="1" applyAlignment="1" applyProtection="1">
      <alignment horizontal="center" vertical="center" shrinkToFit="1"/>
      <protection hidden="1"/>
    </xf>
    <xf numFmtId="0" fontId="4" fillId="0" borderId="14" xfId="0" applyFont="1" applyBorder="1" applyAlignment="1" applyProtection="1">
      <alignment horizontal="center" vertical="center" shrinkToFit="1"/>
      <protection hidden="1"/>
    </xf>
    <xf numFmtId="0" fontId="4" fillId="0" borderId="34" xfId="0" applyFont="1" applyBorder="1" applyAlignment="1" applyProtection="1">
      <alignment horizontal="center" vertical="center" shrinkToFit="1"/>
      <protection hidden="1"/>
    </xf>
    <xf numFmtId="0" fontId="7" fillId="0" borderId="15" xfId="0" applyFont="1" applyBorder="1" applyAlignment="1" applyProtection="1">
      <alignment vertical="center" textRotation="255" shrinkToFit="1"/>
      <protection locked="0"/>
    </xf>
    <xf numFmtId="0" fontId="1" fillId="0" borderId="14" xfId="0" applyFont="1" applyBorder="1" applyAlignment="1" applyProtection="1">
      <alignment vertical="center" textRotation="255" shrinkToFit="1"/>
      <protection locked="0"/>
    </xf>
    <xf numFmtId="178" fontId="2" fillId="0" borderId="18" xfId="0" applyNumberFormat="1" applyFont="1" applyBorder="1" applyAlignment="1" applyProtection="1">
      <alignment horizontal="left" vertical="center" shrinkToFit="1"/>
      <protection hidden="1"/>
    </xf>
    <xf numFmtId="178" fontId="2" fillId="0" borderId="46" xfId="0" applyNumberFormat="1" applyFont="1" applyBorder="1" applyAlignment="1" applyProtection="1">
      <alignment horizontal="left" vertical="center" shrinkToFit="1"/>
      <protection hidden="1"/>
    </xf>
    <xf numFmtId="178" fontId="2" fillId="0" borderId="33" xfId="0" applyNumberFormat="1" applyFont="1" applyBorder="1" applyAlignment="1" applyProtection="1">
      <alignment horizontal="left" vertical="center" shrinkToFit="1"/>
      <protection hidden="1"/>
    </xf>
    <xf numFmtId="178" fontId="2" fillId="0" borderId="34" xfId="0" applyNumberFormat="1" applyFont="1" applyBorder="1" applyAlignment="1" applyProtection="1">
      <alignment horizontal="left" vertical="center" shrinkToFit="1"/>
      <protection hidden="1"/>
    </xf>
    <xf numFmtId="179" fontId="2" fillId="0" borderId="15" xfId="0" applyNumberFormat="1" applyFont="1" applyBorder="1" applyAlignment="1" applyProtection="1">
      <alignment horizontal="right" vertical="center" shrinkToFit="1"/>
      <protection locked="0"/>
    </xf>
    <xf numFmtId="0" fontId="0" fillId="0" borderId="18" xfId="0" applyBorder="1" applyAlignment="1" applyProtection="1">
      <alignment horizontal="right" vertical="center" shrinkToFit="1"/>
      <protection locked="0"/>
    </xf>
    <xf numFmtId="0" fontId="0" fillId="0" borderId="14" xfId="0" applyBorder="1" applyAlignment="1" applyProtection="1">
      <alignment horizontal="right" vertical="center" shrinkToFit="1"/>
      <protection locked="0"/>
    </xf>
    <xf numFmtId="0" fontId="0" fillId="0" borderId="33" xfId="0" applyBorder="1" applyAlignment="1" applyProtection="1">
      <alignment horizontal="right" vertical="center" shrinkToFit="1"/>
      <protection locked="0"/>
    </xf>
    <xf numFmtId="178" fontId="2" fillId="0" borderId="18" xfId="0" applyNumberFormat="1" applyFont="1" applyBorder="1" applyAlignment="1" applyProtection="1">
      <alignment vertical="center" shrinkToFit="1"/>
      <protection locked="0"/>
    </xf>
    <xf numFmtId="0" fontId="0" fillId="0" borderId="18" xfId="0" applyBorder="1" applyAlignment="1" applyProtection="1">
      <alignment vertical="center" shrinkToFit="1"/>
      <protection locked="0"/>
    </xf>
    <xf numFmtId="0" fontId="0" fillId="0" borderId="46" xfId="0" applyBorder="1" applyAlignment="1" applyProtection="1">
      <alignment vertical="center" shrinkToFit="1"/>
      <protection locked="0"/>
    </xf>
    <xf numFmtId="0" fontId="7" fillId="0" borderId="10"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38" fontId="9" fillId="0" borderId="7" xfId="2" applyFont="1" applyBorder="1" applyAlignment="1" applyProtection="1">
      <alignment horizontal="right" vertical="center" shrinkToFit="1"/>
      <protection hidden="1"/>
    </xf>
    <xf numFmtId="38" fontId="9" fillId="0" borderId="1" xfId="2" applyFont="1" applyBorder="1" applyAlignment="1" applyProtection="1">
      <alignment horizontal="right" vertical="center" shrinkToFit="1"/>
      <protection hidden="1"/>
    </xf>
    <xf numFmtId="0" fontId="0" fillId="0" borderId="23" xfId="0" applyBorder="1" applyAlignment="1" applyProtection="1">
      <alignment vertical="center" shrinkToFit="1"/>
      <protection hidden="1"/>
    </xf>
    <xf numFmtId="186" fontId="9" fillId="5" borderId="7" xfId="2" applyNumberFormat="1" applyFont="1" applyFill="1" applyBorder="1" applyAlignment="1" applyProtection="1">
      <alignment horizontal="center" vertical="center" shrinkToFit="1"/>
      <protection locked="0"/>
    </xf>
    <xf numFmtId="186" fontId="9" fillId="5" borderId="4" xfId="2" applyNumberFormat="1" applyFont="1" applyFill="1" applyBorder="1" applyAlignment="1" applyProtection="1">
      <alignment horizontal="center" vertical="center" shrinkToFit="1"/>
      <protection locked="0"/>
    </xf>
    <xf numFmtId="38" fontId="9" fillId="0" borderId="6" xfId="2" applyFont="1" applyBorder="1" applyAlignment="1" applyProtection="1">
      <alignment vertical="center" shrinkToFit="1"/>
      <protection hidden="1"/>
    </xf>
    <xf numFmtId="0" fontId="0" fillId="0" borderId="1" xfId="0" applyBorder="1" applyAlignment="1" applyProtection="1">
      <alignment vertical="center" shrinkToFit="1"/>
      <protection hidden="1"/>
    </xf>
    <xf numFmtId="0" fontId="7" fillId="0" borderId="13" xfId="0" applyFont="1" applyBorder="1" applyAlignment="1" applyProtection="1">
      <alignment horizontal="right" vertical="center" shrinkToFit="1"/>
      <protection locked="0"/>
    </xf>
    <xf numFmtId="0" fontId="7" fillId="0" borderId="8" xfId="0" applyFont="1" applyBorder="1" applyAlignment="1" applyProtection="1">
      <alignment horizontal="right" vertical="center" shrinkToFit="1"/>
      <protection locked="0"/>
    </xf>
    <xf numFmtId="0" fontId="0" fillId="0" borderId="8" xfId="0" applyBorder="1" applyAlignment="1" applyProtection="1">
      <alignment horizontal="right" vertical="center" shrinkToFit="1"/>
      <protection locked="0"/>
    </xf>
    <xf numFmtId="0" fontId="0" fillId="0" borderId="32" xfId="0" applyBorder="1" applyAlignment="1" applyProtection="1">
      <alignment horizontal="right" vertical="center" shrinkToFit="1"/>
      <protection locked="0"/>
    </xf>
    <xf numFmtId="6" fontId="17" fillId="0" borderId="51" xfId="3" applyFont="1" applyBorder="1" applyAlignment="1" applyProtection="1">
      <alignment horizontal="right" vertical="center" shrinkToFit="1"/>
      <protection hidden="1"/>
    </xf>
    <xf numFmtId="6" fontId="17" fillId="0" borderId="8" xfId="3" applyFont="1" applyBorder="1" applyAlignment="1" applyProtection="1">
      <alignment horizontal="right" vertical="center" shrinkToFit="1"/>
      <protection hidden="1"/>
    </xf>
    <xf numFmtId="6" fontId="17" fillId="0" borderId="32" xfId="3" applyFont="1" applyBorder="1" applyAlignment="1" applyProtection="1">
      <alignment horizontal="right" vertical="center" shrinkToFit="1"/>
      <protection hidden="1"/>
    </xf>
    <xf numFmtId="0" fontId="35" fillId="0" borderId="66" xfId="0" applyFont="1" applyBorder="1" applyAlignment="1" applyProtection="1">
      <alignment horizontal="center" vertical="center"/>
      <protection locked="0"/>
    </xf>
    <xf numFmtId="0" fontId="35" fillId="0" borderId="67" xfId="0" applyFont="1" applyBorder="1" applyAlignment="1" applyProtection="1">
      <alignment horizontal="center" vertical="center"/>
      <protection locked="0"/>
    </xf>
    <xf numFmtId="0" fontId="35" fillId="0" borderId="68" xfId="0" applyFont="1" applyBorder="1" applyAlignment="1" applyProtection="1">
      <alignment horizontal="center" vertical="center"/>
      <protection locked="0"/>
    </xf>
    <xf numFmtId="0" fontId="10" fillId="0" borderId="7" xfId="2" applyNumberFormat="1" applyFont="1" applyBorder="1" applyAlignment="1" applyProtection="1">
      <alignment horizontal="center" shrinkToFit="1"/>
      <protection locked="0"/>
    </xf>
    <xf numFmtId="0" fontId="10" fillId="0" borderId="4" xfId="0" applyFont="1" applyBorder="1" applyAlignment="1" applyProtection="1">
      <alignment horizontal="center" shrinkToFit="1"/>
      <protection locked="0"/>
    </xf>
    <xf numFmtId="38" fontId="10" fillId="0" borderId="6" xfId="2" applyFont="1" applyBorder="1" applyAlignment="1" applyProtection="1">
      <alignment horizontal="center" shrinkToFit="1"/>
      <protection locked="0"/>
    </xf>
    <xf numFmtId="0" fontId="10" fillId="0" borderId="1" xfId="0" applyFont="1" applyBorder="1" applyAlignment="1" applyProtection="1">
      <alignment horizontal="center" shrinkToFit="1"/>
      <protection locked="0"/>
    </xf>
    <xf numFmtId="0" fontId="10" fillId="0" borderId="23" xfId="0" applyFont="1" applyBorder="1" applyAlignment="1" applyProtection="1">
      <alignment horizontal="center" shrinkToFit="1"/>
      <protection locked="0"/>
    </xf>
    <xf numFmtId="0" fontId="36" fillId="0" borderId="69" xfId="0" quotePrefix="1" applyFont="1" applyBorder="1" applyAlignment="1" applyProtection="1">
      <alignment horizontal="center" vertical="center" shrinkToFit="1"/>
      <protection locked="0"/>
    </xf>
    <xf numFmtId="0" fontId="36" fillId="0" borderId="38" xfId="0" quotePrefix="1" applyFont="1" applyBorder="1" applyAlignment="1" applyProtection="1">
      <alignment horizontal="center" vertical="center" shrinkToFit="1"/>
      <protection locked="0"/>
    </xf>
    <xf numFmtId="0" fontId="36" fillId="0" borderId="70" xfId="0" applyFont="1" applyBorder="1" applyAlignment="1" applyProtection="1">
      <alignment vertical="center" shrinkToFit="1"/>
      <protection locked="0"/>
    </xf>
    <xf numFmtId="0" fontId="36" fillId="0" borderId="69" xfId="0" applyFont="1" applyBorder="1" applyAlignment="1" applyProtection="1">
      <alignment vertical="center" shrinkToFit="1"/>
      <protection locked="0"/>
    </xf>
    <xf numFmtId="0" fontId="36" fillId="0" borderId="38" xfId="0" applyFont="1" applyBorder="1" applyAlignment="1" applyProtection="1">
      <alignment vertical="center" shrinkToFit="1"/>
      <protection locked="0"/>
    </xf>
    <xf numFmtId="0" fontId="36" fillId="0" borderId="71" xfId="0" applyFont="1" applyBorder="1" applyAlignment="1" applyProtection="1">
      <alignment vertical="center" shrinkToFit="1"/>
      <protection locked="0"/>
    </xf>
    <xf numFmtId="0" fontId="36" fillId="0" borderId="72" xfId="0" applyFont="1" applyBorder="1" applyAlignment="1" applyProtection="1">
      <alignment vertical="center" shrinkToFit="1"/>
      <protection locked="0"/>
    </xf>
    <xf numFmtId="0" fontId="36" fillId="0" borderId="73" xfId="0" applyFont="1" applyBorder="1" applyAlignment="1" applyProtection="1">
      <alignment vertical="center" shrinkToFit="1"/>
      <protection locked="0"/>
    </xf>
    <xf numFmtId="0" fontId="10" fillId="0" borderId="6" xfId="0" applyFont="1" applyBorder="1" applyAlignment="1" applyProtection="1">
      <alignment horizontal="left" vertical="center" shrinkToFit="1"/>
      <protection locked="0"/>
    </xf>
    <xf numFmtId="0" fontId="10" fillId="0" borderId="1" xfId="0" applyFont="1" applyBorder="1" applyAlignment="1" applyProtection="1">
      <alignment horizontal="left" vertical="center" shrinkToFit="1"/>
      <protection locked="0"/>
    </xf>
    <xf numFmtId="0" fontId="12" fillId="0" borderId="0" xfId="0" applyFont="1" applyAlignment="1" applyProtection="1">
      <alignment vertical="center" shrinkToFit="1"/>
      <protection locked="0"/>
    </xf>
    <xf numFmtId="0" fontId="7" fillId="0" borderId="0" xfId="0" quotePrefix="1" applyFont="1" applyAlignment="1" applyProtection="1">
      <alignment horizontal="center" vertical="center" shrinkToFit="1"/>
      <protection locked="0"/>
    </xf>
    <xf numFmtId="0" fontId="35" fillId="0" borderId="66" xfId="0" applyFont="1" applyBorder="1" applyAlignment="1" applyProtection="1">
      <alignment horizontal="center" vertical="center" shrinkToFit="1"/>
      <protection locked="0"/>
    </xf>
    <xf numFmtId="0" fontId="35" fillId="0" borderId="67" xfId="0" applyFont="1" applyBorder="1" applyAlignment="1" applyProtection="1">
      <alignment horizontal="center" vertical="center" shrinkToFit="1"/>
      <protection locked="0"/>
    </xf>
    <xf numFmtId="0" fontId="35" fillId="0" borderId="68" xfId="0" applyFont="1" applyBorder="1" applyAlignment="1" applyProtection="1">
      <alignment horizontal="center" vertical="center" shrinkToFit="1"/>
      <protection locked="0"/>
    </xf>
    <xf numFmtId="0" fontId="18" fillId="0" borderId="69" xfId="0" applyFont="1" applyBorder="1" applyAlignment="1" applyProtection="1">
      <alignment horizontal="center" vertical="center" shrinkToFit="1"/>
      <protection locked="0"/>
    </xf>
    <xf numFmtId="0" fontId="18" fillId="0" borderId="38" xfId="0" quotePrefix="1" applyFont="1" applyBorder="1" applyAlignment="1" applyProtection="1">
      <alignment horizontal="center" vertical="center" shrinkToFit="1"/>
      <protection locked="0"/>
    </xf>
    <xf numFmtId="0" fontId="18" fillId="0" borderId="70" xfId="0" applyFont="1" applyBorder="1" applyAlignment="1" applyProtection="1">
      <alignment vertical="center" shrinkToFit="1"/>
      <protection locked="0"/>
    </xf>
    <xf numFmtId="0" fontId="18" fillId="0" borderId="69" xfId="0" applyFont="1" applyBorder="1" applyAlignment="1" applyProtection="1">
      <alignment vertical="center" shrinkToFit="1"/>
      <protection locked="0"/>
    </xf>
    <xf numFmtId="0" fontId="18" fillId="0" borderId="38" xfId="0" applyFont="1" applyBorder="1" applyAlignment="1" applyProtection="1">
      <alignment vertical="center" shrinkToFit="1"/>
      <protection locked="0"/>
    </xf>
    <xf numFmtId="0" fontId="18" fillId="0" borderId="71" xfId="0" applyFont="1" applyBorder="1" applyAlignment="1" applyProtection="1">
      <alignment vertical="center" shrinkToFit="1"/>
      <protection locked="0"/>
    </xf>
    <xf numFmtId="0" fontId="18" fillId="0" borderId="72" xfId="0" applyFont="1" applyBorder="1" applyAlignment="1" applyProtection="1">
      <alignment vertical="center" shrinkToFit="1"/>
      <protection locked="0"/>
    </xf>
    <xf numFmtId="0" fontId="18" fillId="0" borderId="73" xfId="0" applyFont="1" applyBorder="1" applyAlignment="1" applyProtection="1">
      <alignment vertical="center" shrinkToFit="1"/>
      <protection locked="0"/>
    </xf>
    <xf numFmtId="0" fontId="9" fillId="5" borderId="17" xfId="0" applyFont="1" applyFill="1" applyBorder="1" applyAlignment="1" applyProtection="1">
      <alignment horizontal="center" vertical="center" shrinkToFit="1"/>
      <protection locked="0"/>
    </xf>
    <xf numFmtId="0" fontId="9" fillId="5" borderId="18" xfId="0" applyFont="1" applyFill="1" applyBorder="1" applyAlignment="1" applyProtection="1">
      <alignment horizontal="center" vertical="center" shrinkToFit="1"/>
      <protection locked="0"/>
    </xf>
    <xf numFmtId="0" fontId="9" fillId="5" borderId="46" xfId="0" applyFont="1" applyFill="1" applyBorder="1" applyAlignment="1" applyProtection="1">
      <alignment horizontal="center" vertical="center" shrinkToFit="1"/>
      <protection locked="0"/>
    </xf>
    <xf numFmtId="0" fontId="24" fillId="0" borderId="62" xfId="0" applyFont="1" applyBorder="1" applyAlignment="1" applyProtection="1">
      <alignment horizontal="center" vertical="center" textRotation="255" shrinkToFit="1"/>
      <protection locked="0"/>
    </xf>
    <xf numFmtId="0" fontId="0" fillId="0" borderId="41" xfId="0" applyBorder="1" applyAlignment="1" applyProtection="1">
      <alignment vertical="center" shrinkToFit="1"/>
      <protection locked="0"/>
    </xf>
    <xf numFmtId="38" fontId="43" fillId="0" borderId="0" xfId="2" applyFont="1" applyAlignment="1" applyProtection="1">
      <alignment horizontal="left" vertical="center" shrinkToFit="1"/>
      <protection locked="0"/>
    </xf>
    <xf numFmtId="0" fontId="43" fillId="0" borderId="0" xfId="0" applyFont="1" applyAlignment="1" applyProtection="1">
      <alignment horizontal="left"/>
      <protection locked="0"/>
    </xf>
    <xf numFmtId="0" fontId="12" fillId="0" borderId="0" xfId="0" applyFont="1" applyAlignment="1" applyProtection="1">
      <alignment vertical="center" wrapText="1"/>
      <protection locked="0"/>
    </xf>
    <xf numFmtId="0" fontId="7" fillId="0" borderId="15" xfId="0" applyFont="1" applyBorder="1" applyAlignment="1" applyProtection="1">
      <alignment horizontal="center" vertical="center" wrapText="1" shrinkToFit="1"/>
      <protection locked="0"/>
    </xf>
    <xf numFmtId="0" fontId="7" fillId="0" borderId="18"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33"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1" fillId="0" borderId="29"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0" fillId="5" borderId="28" xfId="0" applyFill="1" applyBorder="1" applyAlignment="1" applyProtection="1">
      <alignment horizontal="center" vertical="center" shrinkToFit="1"/>
      <protection locked="0"/>
    </xf>
    <xf numFmtId="0" fontId="0" fillId="5" borderId="27" xfId="0" applyFill="1" applyBorder="1" applyAlignment="1" applyProtection="1">
      <alignment horizontal="center" vertical="center" shrinkToFit="1"/>
      <protection locked="0"/>
    </xf>
    <xf numFmtId="0" fontId="0" fillId="5" borderId="25" xfId="0" applyFill="1" applyBorder="1" applyAlignment="1" applyProtection="1">
      <alignment horizontal="center" vertical="center" shrinkToFit="1"/>
      <protection locked="0"/>
    </xf>
    <xf numFmtId="0" fontId="0" fillId="5" borderId="56" xfId="0" applyFill="1" applyBorder="1" applyAlignment="1" applyProtection="1">
      <alignment horizontal="center" vertical="center" shrinkToFit="1"/>
      <protection locked="0"/>
    </xf>
    <xf numFmtId="0" fontId="0" fillId="5" borderId="33" xfId="0" applyFill="1" applyBorder="1" applyAlignment="1" applyProtection="1">
      <alignment horizontal="center" vertical="center" shrinkToFit="1"/>
      <protection locked="0"/>
    </xf>
    <xf numFmtId="0" fontId="0" fillId="5" borderId="12" xfId="0" applyFill="1" applyBorder="1" applyAlignment="1" applyProtection="1">
      <alignment horizontal="center" vertical="center" shrinkToFit="1"/>
      <protection locked="0"/>
    </xf>
    <xf numFmtId="0" fontId="9" fillId="0" borderId="28"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56"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5" borderId="28" xfId="0" applyFont="1" applyFill="1" applyBorder="1" applyAlignment="1" applyProtection="1">
      <alignment horizontal="center" vertical="center" shrinkToFit="1"/>
      <protection locked="0"/>
    </xf>
    <xf numFmtId="0" fontId="9" fillId="5" borderId="27" xfId="0" applyFont="1" applyFill="1" applyBorder="1" applyAlignment="1" applyProtection="1">
      <alignment horizontal="center" vertical="center" shrinkToFit="1"/>
      <protection locked="0"/>
    </xf>
    <xf numFmtId="0" fontId="9" fillId="5" borderId="26" xfId="0" applyFont="1" applyFill="1" applyBorder="1" applyAlignment="1" applyProtection="1">
      <alignment horizontal="center" vertical="center" shrinkToFit="1"/>
      <protection locked="0"/>
    </xf>
    <xf numFmtId="0" fontId="9" fillId="5" borderId="56" xfId="0" applyFont="1" applyFill="1" applyBorder="1" applyAlignment="1" applyProtection="1">
      <alignment horizontal="center" vertical="center" shrinkToFit="1"/>
      <protection locked="0"/>
    </xf>
    <xf numFmtId="0" fontId="9" fillId="5" borderId="33" xfId="0" applyFont="1" applyFill="1" applyBorder="1" applyAlignment="1" applyProtection="1">
      <alignment horizontal="center" vertical="center" shrinkToFit="1"/>
      <protection locked="0"/>
    </xf>
    <xf numFmtId="0" fontId="9" fillId="5" borderId="34" xfId="0" applyFont="1" applyFill="1" applyBorder="1" applyAlignment="1" applyProtection="1">
      <alignment horizontal="center" vertical="center" shrinkToFit="1"/>
      <protection locked="0"/>
    </xf>
    <xf numFmtId="0" fontId="7" fillId="0" borderId="18"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0" fillId="0" borderId="14" xfId="0" applyBorder="1" applyAlignment="1" applyProtection="1">
      <alignment vertical="center" shrinkToFit="1"/>
      <protection locked="0"/>
    </xf>
    <xf numFmtId="0" fontId="0" fillId="0" borderId="12" xfId="0" applyBorder="1" applyAlignment="1" applyProtection="1">
      <alignment vertical="center" shrinkToFit="1"/>
      <protection locked="0"/>
    </xf>
    <xf numFmtId="0" fontId="0" fillId="0" borderId="17" xfId="0" applyBorder="1" applyAlignment="1" applyProtection="1">
      <alignment horizontal="right" vertical="center" indent="1" shrinkToFit="1"/>
      <protection locked="0"/>
    </xf>
    <xf numFmtId="0" fontId="0" fillId="0" borderId="18" xfId="0" applyBorder="1" applyAlignment="1" applyProtection="1">
      <alignment horizontal="right" vertical="center" indent="1" shrinkToFit="1"/>
      <protection locked="0"/>
    </xf>
    <xf numFmtId="0" fontId="34" fillId="5" borderId="18" xfId="0" applyFont="1" applyFill="1" applyBorder="1" applyAlignment="1" applyProtection="1">
      <alignment horizontal="left" vertical="center" indent="1" shrinkToFit="1"/>
      <protection locked="0"/>
    </xf>
    <xf numFmtId="0" fontId="7" fillId="0" borderId="15" xfId="0" applyFont="1" applyBorder="1" applyAlignment="1" applyProtection="1">
      <alignment horizontal="center" vertical="center" shrinkToFit="1"/>
      <protection locked="0"/>
    </xf>
    <xf numFmtId="0" fontId="7" fillId="0" borderId="19" xfId="0" applyFont="1" applyBorder="1" applyAlignment="1" applyProtection="1">
      <alignment horizontal="center" vertical="center" shrinkToFit="1"/>
      <protection locked="0"/>
    </xf>
    <xf numFmtId="0" fontId="7" fillId="0" borderId="22" xfId="0"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53" fillId="0" borderId="9" xfId="0" applyFont="1" applyBorder="1" applyAlignment="1" applyProtection="1">
      <alignment horizontal="center" vertical="center" wrapText="1" shrinkToFit="1"/>
      <protection locked="0"/>
    </xf>
    <xf numFmtId="0" fontId="53" fillId="0" borderId="0" xfId="0" applyFont="1" applyAlignment="1" applyProtection="1">
      <alignment horizontal="center" vertical="center" wrapText="1" shrinkToFit="1"/>
      <protection locked="0"/>
    </xf>
    <xf numFmtId="0" fontId="53" fillId="0" borderId="11" xfId="0" applyFont="1" applyBorder="1" applyAlignment="1" applyProtection="1">
      <alignment horizontal="center" vertical="center" wrapText="1" shrinkToFit="1"/>
      <protection locked="0"/>
    </xf>
    <xf numFmtId="0" fontId="53" fillId="0" borderId="14" xfId="0" applyFont="1" applyBorder="1" applyAlignment="1" applyProtection="1">
      <alignment horizontal="center" vertical="center" wrapText="1" shrinkToFit="1"/>
      <protection locked="0"/>
    </xf>
    <xf numFmtId="0" fontId="53" fillId="0" borderId="33" xfId="0" applyFont="1" applyBorder="1" applyAlignment="1" applyProtection="1">
      <alignment horizontal="center" vertical="center" wrapText="1" shrinkToFit="1"/>
      <protection locked="0"/>
    </xf>
    <xf numFmtId="0" fontId="53" fillId="0" borderId="12" xfId="0" applyFont="1" applyBorder="1" applyAlignment="1" applyProtection="1">
      <alignment horizontal="center" vertical="center" wrapText="1" shrinkToFit="1"/>
      <protection locked="0"/>
    </xf>
    <xf numFmtId="0" fontId="13" fillId="0" borderId="0" xfId="0" applyFont="1" applyAlignment="1" applyProtection="1">
      <alignment horizontal="left" vertical="center"/>
      <protection locked="0"/>
    </xf>
    <xf numFmtId="38" fontId="41" fillId="0" borderId="0" xfId="2" applyFont="1" applyAlignment="1" applyProtection="1">
      <alignment horizontal="left" vertical="center" shrinkToFit="1"/>
      <protection locked="0"/>
    </xf>
    <xf numFmtId="38" fontId="13" fillId="6" borderId="0" xfId="2" applyFont="1" applyFill="1" applyAlignment="1" applyProtection="1">
      <alignment horizontal="left" vertical="center" shrinkToFit="1"/>
      <protection locked="0"/>
    </xf>
    <xf numFmtId="3" fontId="41" fillId="0" borderId="0" xfId="0" applyNumberFormat="1" applyFont="1" applyAlignment="1" applyProtection="1">
      <alignment horizontal="left" vertical="center" shrinkToFit="1"/>
      <protection locked="0"/>
    </xf>
    <xf numFmtId="0" fontId="41" fillId="0" borderId="0" xfId="0" applyFont="1" applyAlignment="1" applyProtection="1">
      <alignment horizontal="left"/>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5" borderId="60" xfId="0" applyFont="1" applyFill="1" applyBorder="1" applyAlignment="1" applyProtection="1">
      <alignment horizontal="center" vertical="center" shrinkToFit="1"/>
      <protection locked="0"/>
    </xf>
    <xf numFmtId="0" fontId="7" fillId="5" borderId="58" xfId="0" applyFont="1" applyFill="1" applyBorder="1" applyAlignment="1" applyProtection="1">
      <alignment horizontal="center" vertical="center" shrinkToFit="1"/>
      <protection locked="0"/>
    </xf>
    <xf numFmtId="0" fontId="0" fillId="5" borderId="58" xfId="0" applyFill="1" applyBorder="1" applyAlignment="1" applyProtection="1">
      <alignment vertical="center" shrinkToFit="1"/>
      <protection locked="0"/>
    </xf>
    <xf numFmtId="0" fontId="7" fillId="0" borderId="58" xfId="0" applyFont="1" applyBorder="1" applyAlignment="1" applyProtection="1">
      <alignment horizontal="center" vertical="center" shrinkToFit="1"/>
      <protection locked="0"/>
    </xf>
    <xf numFmtId="0" fontId="7" fillId="0" borderId="61" xfId="0" applyFont="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protection locked="0"/>
    </xf>
    <xf numFmtId="0" fontId="0" fillId="0" borderId="58" xfId="0" applyBorder="1" applyAlignment="1" applyProtection="1">
      <alignment horizontal="center" vertical="center" shrinkToFit="1"/>
      <protection locked="0"/>
    </xf>
    <xf numFmtId="0" fontId="0" fillId="5" borderId="61" xfId="0" applyFill="1" applyBorder="1" applyAlignment="1" applyProtection="1">
      <alignment vertical="center" shrinkToFit="1"/>
      <protection locked="0"/>
    </xf>
    <xf numFmtId="0" fontId="0" fillId="0" borderId="29" xfId="0" applyBorder="1" applyAlignment="1" applyProtection="1">
      <alignment horizontal="right" vertical="center" indent="1" shrinkToFit="1"/>
      <protection locked="0"/>
    </xf>
    <xf numFmtId="0" fontId="0" fillId="0" borderId="0" xfId="0" applyAlignment="1" applyProtection="1">
      <alignment horizontal="right" vertical="center" indent="1" shrinkToFit="1"/>
      <protection locked="0"/>
    </xf>
    <xf numFmtId="0" fontId="16" fillId="5" borderId="63" xfId="1" applyFill="1" applyBorder="1" applyAlignment="1" applyProtection="1">
      <alignment horizontal="left" vertical="center" indent="1" shrinkToFit="1"/>
      <protection locked="0"/>
    </xf>
    <xf numFmtId="0" fontId="34" fillId="5" borderId="63" xfId="0" applyFont="1" applyFill="1" applyBorder="1" applyAlignment="1" applyProtection="1">
      <alignment horizontal="left" vertical="center" indent="1" shrinkToFit="1"/>
      <protection locked="0"/>
    </xf>
    <xf numFmtId="38" fontId="9" fillId="0" borderId="1" xfId="2" applyFont="1" applyBorder="1" applyAlignment="1">
      <alignment horizontal="center" vertical="center"/>
    </xf>
    <xf numFmtId="38" fontId="9" fillId="0" borderId="23" xfId="2" applyFont="1" applyBorder="1" applyAlignment="1">
      <alignment horizontal="center" vertical="center"/>
    </xf>
    <xf numFmtId="0" fontId="6" fillId="0" borderId="0" xfId="0" applyFont="1" applyAlignment="1">
      <alignment horizontal="center" vertical="center" shrinkToFit="1"/>
    </xf>
    <xf numFmtId="0" fontId="1" fillId="0" borderId="0" xfId="0" applyFont="1" applyAlignment="1">
      <alignment horizontal="center" vertical="center" shrinkToFit="1"/>
    </xf>
    <xf numFmtId="0" fontId="7" fillId="0" borderId="29"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11" fillId="0" borderId="0" xfId="0" applyFont="1" applyAlignment="1">
      <alignment horizontal="center" vertical="center" shrinkToFit="1"/>
    </xf>
    <xf numFmtId="0" fontId="10" fillId="0" borderId="29"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11" xfId="0" applyFont="1" applyBorder="1" applyAlignment="1">
      <alignment horizontal="center" vertical="center" wrapText="1" shrinkToFit="1"/>
    </xf>
    <xf numFmtId="0" fontId="10" fillId="0" borderId="21" xfId="0" applyFont="1" applyBorder="1" applyAlignment="1">
      <alignment horizontal="center" vertical="center" wrapText="1" shrinkToFit="1"/>
    </xf>
    <xf numFmtId="0" fontId="10" fillId="0" borderId="22" xfId="0" applyFont="1" applyBorder="1" applyAlignment="1">
      <alignment horizontal="center" vertical="center" wrapText="1" shrinkToFit="1"/>
    </xf>
    <xf numFmtId="0" fontId="10" fillId="0" borderId="20" xfId="0" applyFont="1" applyBorder="1" applyAlignment="1">
      <alignment horizontal="center" vertical="center" wrapText="1" shrinkToFit="1"/>
    </xf>
    <xf numFmtId="0" fontId="0" fillId="0" borderId="22" xfId="0" applyBorder="1" applyAlignment="1">
      <alignment horizontal="center" vertical="center" shrinkToFit="1"/>
    </xf>
    <xf numFmtId="0" fontId="1" fillId="0" borderId="22" xfId="0" applyFont="1" applyBorder="1" applyAlignment="1">
      <alignment horizontal="center" vertical="center" shrinkToFit="1"/>
    </xf>
    <xf numFmtId="0" fontId="11" fillId="0" borderId="50" xfId="0" applyFont="1" applyBorder="1" applyAlignment="1">
      <alignment horizontal="center" vertical="center" shrinkToFit="1"/>
    </xf>
    <xf numFmtId="0" fontId="1" fillId="0" borderId="50" xfId="0" applyFont="1" applyBorder="1" applyAlignment="1">
      <alignment vertical="center" shrinkToFit="1"/>
    </xf>
    <xf numFmtId="0" fontId="0" fillId="0" borderId="0" xfId="0" applyAlignment="1">
      <alignment horizontal="center" vertical="center" shrinkToFit="1"/>
    </xf>
    <xf numFmtId="0" fontId="13" fillId="0" borderId="3" xfId="0" applyFont="1" applyBorder="1" applyAlignment="1">
      <alignment horizontal="center" vertical="center" textRotation="255" shrinkToFit="1"/>
    </xf>
    <xf numFmtId="0" fontId="13" fillId="0" borderId="47"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9" borderId="2" xfId="0" applyFont="1" applyFill="1" applyBorder="1" applyAlignment="1">
      <alignment vertical="center" shrinkToFit="1"/>
    </xf>
    <xf numFmtId="0" fontId="13" fillId="0" borderId="2" xfId="0" applyFont="1" applyBorder="1" applyAlignment="1">
      <alignment vertical="center" shrinkToFit="1"/>
    </xf>
    <xf numFmtId="187" fontId="0" fillId="0" borderId="33" xfId="0" applyNumberFormat="1" applyBorder="1" applyAlignment="1">
      <alignment horizontal="left" vertical="center"/>
    </xf>
    <xf numFmtId="0" fontId="13" fillId="4" borderId="2" xfId="0" applyFont="1" applyFill="1" applyBorder="1" applyAlignment="1">
      <alignment vertical="center" shrinkToFit="1"/>
    </xf>
    <xf numFmtId="0" fontId="0" fillId="0" borderId="48" xfId="0" applyBorder="1" applyAlignment="1">
      <alignment horizontal="center" vertical="center" shrinkToFit="1"/>
    </xf>
    <xf numFmtId="0" fontId="0" fillId="0" borderId="49" xfId="0" applyBorder="1" applyAlignment="1">
      <alignment vertical="center" shrinkToFit="1"/>
    </xf>
    <xf numFmtId="0" fontId="27" fillId="0" borderId="15" xfId="0" applyFont="1" applyBorder="1" applyAlignment="1">
      <alignment horizontal="center" vertical="center" shrinkToFit="1"/>
    </xf>
    <xf numFmtId="0" fontId="27" fillId="0" borderId="18" xfId="0" applyFont="1" applyBorder="1" applyAlignment="1">
      <alignment horizontal="center" vertical="center" shrinkToFit="1"/>
    </xf>
    <xf numFmtId="0" fontId="27" fillId="0" borderId="46" xfId="0" applyFont="1" applyBorder="1" applyAlignment="1">
      <alignment horizontal="center" vertical="center" shrinkToFit="1"/>
    </xf>
    <xf numFmtId="0" fontId="27" fillId="0" borderId="14" xfId="0" applyFont="1" applyBorder="1" applyAlignment="1">
      <alignment horizontal="center" vertical="center" shrinkToFit="1"/>
    </xf>
    <xf numFmtId="0" fontId="27" fillId="0" borderId="33" xfId="0" applyFont="1" applyBorder="1" applyAlignment="1">
      <alignment horizontal="center" vertical="center" shrinkToFit="1"/>
    </xf>
    <xf numFmtId="0" fontId="27" fillId="0" borderId="34" xfId="0" applyFont="1" applyBorder="1" applyAlignment="1">
      <alignment horizontal="center" vertical="center" shrinkToFit="1"/>
    </xf>
    <xf numFmtId="0" fontId="5" fillId="0" borderId="51"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32" xfId="0" applyFont="1" applyBorder="1" applyAlignment="1">
      <alignment horizontal="center" vertical="center" shrinkToFit="1"/>
    </xf>
    <xf numFmtId="0" fontId="1" fillId="0" borderId="18" xfId="0" applyFont="1" applyBorder="1" applyAlignment="1">
      <alignment horizontal="center" vertical="center" shrinkToFit="1"/>
    </xf>
    <xf numFmtId="0" fontId="0" fillId="0" borderId="53" xfId="0"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2" xfId="0" applyFont="1" applyBorder="1" applyAlignment="1">
      <alignment horizontal="center" vertical="center" shrinkToFit="1"/>
    </xf>
    <xf numFmtId="0" fontId="0" fillId="0" borderId="21" xfId="0" applyBorder="1" applyAlignment="1">
      <alignment horizontal="center" vertical="center"/>
    </xf>
    <xf numFmtId="0" fontId="1" fillId="0" borderId="22" xfId="0" applyFont="1" applyBorder="1" applyAlignment="1">
      <alignment horizontal="center" vertical="center"/>
    </xf>
    <xf numFmtId="0" fontId="9" fillId="0" borderId="10" xfId="0" applyFont="1" applyBorder="1" applyAlignment="1">
      <alignment horizontal="center" vertical="center" shrinkToFit="1"/>
    </xf>
    <xf numFmtId="0" fontId="9" fillId="0" borderId="54" xfId="0" applyFont="1" applyBorder="1" applyAlignment="1">
      <alignment horizontal="center" vertical="center" shrinkToFit="1"/>
    </xf>
    <xf numFmtId="0" fontId="9" fillId="0" borderId="55" xfId="0" applyFont="1" applyBorder="1" applyAlignment="1">
      <alignment horizontal="center" vertical="center" shrinkToFit="1"/>
    </xf>
    <xf numFmtId="0" fontId="0" fillId="0" borderId="1" xfId="0" applyBorder="1" applyAlignment="1">
      <alignment horizontal="right" vertical="center" shrinkToFit="1"/>
    </xf>
    <xf numFmtId="0" fontId="1" fillId="0" borderId="1" xfId="0" applyFont="1" applyBorder="1" applyAlignment="1">
      <alignment horizontal="right" vertical="center" shrinkToFit="1"/>
    </xf>
    <xf numFmtId="0" fontId="1" fillId="0" borderId="21" xfId="0" applyFont="1" applyBorder="1" applyAlignment="1">
      <alignment horizontal="center" vertical="center"/>
    </xf>
    <xf numFmtId="0" fontId="1" fillId="0" borderId="44" xfId="0" applyFont="1" applyBorder="1" applyAlignment="1">
      <alignment horizontal="center" vertical="center"/>
    </xf>
    <xf numFmtId="0" fontId="9" fillId="0" borderId="21"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20"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0" fillId="0" borderId="1" xfId="0" applyBorder="1" applyAlignment="1">
      <alignment vertical="center" shrinkToFit="1"/>
    </xf>
    <xf numFmtId="0" fontId="9" fillId="0" borderId="22" xfId="0" applyFont="1" applyBorder="1" applyAlignment="1">
      <alignment vertical="center" shrinkToFit="1"/>
    </xf>
    <xf numFmtId="0" fontId="9" fillId="0" borderId="6" xfId="0" applyFont="1" applyBorder="1" applyAlignment="1">
      <alignment horizontal="center" vertical="center" shrinkToFit="1"/>
    </xf>
    <xf numFmtId="0" fontId="0" fillId="0" borderId="29" xfId="0" applyBorder="1" applyAlignment="1">
      <alignment horizontal="center" vertical="center" shrinkToFit="1"/>
    </xf>
    <xf numFmtId="0" fontId="0" fillId="0" borderId="11" xfId="0" applyBorder="1" applyAlignment="1">
      <alignment horizontal="center" vertical="center" shrinkToFit="1"/>
    </xf>
    <xf numFmtId="0" fontId="9" fillId="0" borderId="44" xfId="0" applyFont="1" applyBorder="1" applyAlignment="1">
      <alignment horizontal="center" vertical="center" shrinkToFit="1"/>
    </xf>
    <xf numFmtId="0" fontId="1" fillId="0" borderId="6" xfId="0" applyFont="1" applyBorder="1" applyAlignment="1">
      <alignment horizontal="center" vertical="center" shrinkToFit="1"/>
    </xf>
    <xf numFmtId="0" fontId="7" fillId="0" borderId="1" xfId="0" applyFont="1" applyBorder="1" applyAlignment="1">
      <alignment horizontal="center" vertical="center" shrinkToFit="1"/>
    </xf>
    <xf numFmtId="0" fontId="0" fillId="0" borderId="6" xfId="0" applyBorder="1" applyAlignment="1">
      <alignment horizontal="right" vertical="center"/>
    </xf>
    <xf numFmtId="0" fontId="1" fillId="0" borderId="1" xfId="0" applyFont="1" applyBorder="1" applyAlignment="1">
      <alignment horizontal="right" vertical="center"/>
    </xf>
    <xf numFmtId="0" fontId="1" fillId="0" borderId="4" xfId="0" applyFont="1" applyBorder="1" applyAlignment="1">
      <alignment horizontal="right" vertical="center"/>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1" xfId="0" applyBorder="1" applyAlignment="1">
      <alignment horizontal="right" vertical="center"/>
    </xf>
    <xf numFmtId="0" fontId="0" fillId="0" borderId="4" xfId="0" applyBorder="1" applyAlignment="1">
      <alignment horizontal="right" vertical="center"/>
    </xf>
    <xf numFmtId="177" fontId="1" fillId="0" borderId="13" xfId="0" applyNumberFormat="1" applyFont="1" applyBorder="1" applyAlignment="1">
      <alignment horizontal="center" vertical="center"/>
    </xf>
    <xf numFmtId="177" fontId="1" fillId="0" borderId="8" xfId="0" applyNumberFormat="1" applyFont="1" applyBorder="1" applyAlignment="1">
      <alignment horizontal="center" vertical="center"/>
    </xf>
    <xf numFmtId="177" fontId="7" fillId="0" borderId="13" xfId="0" applyNumberFormat="1" applyFont="1" applyBorder="1" applyAlignment="1">
      <alignment horizontal="center" vertical="center" shrinkToFit="1"/>
    </xf>
    <xf numFmtId="0" fontId="0" fillId="0" borderId="8" xfId="0" applyBorder="1" applyAlignment="1">
      <alignment horizontal="center" vertical="center" shrinkToFit="1"/>
    </xf>
    <xf numFmtId="0" fontId="7" fillId="0" borderId="53" xfId="0" applyFont="1" applyBorder="1" applyAlignment="1">
      <alignment horizontal="center" vertical="center" shrinkToFit="1"/>
    </xf>
    <xf numFmtId="0" fontId="0" fillId="0" borderId="54" xfId="0" applyBorder="1" applyAlignment="1">
      <alignment horizontal="center" vertical="center" shrinkToFit="1"/>
    </xf>
    <xf numFmtId="0" fontId="0" fillId="0" borderId="55" xfId="0" applyBorder="1" applyAlignment="1">
      <alignment horizontal="center" vertical="center" shrinkToFit="1"/>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0" fillId="0" borderId="56" xfId="0" applyBorder="1" applyAlignment="1">
      <alignment horizontal="center" vertical="center"/>
    </xf>
    <xf numFmtId="0" fontId="1" fillId="0" borderId="33" xfId="0" applyFont="1" applyBorder="1" applyAlignment="1">
      <alignment horizontal="center" vertical="center"/>
    </xf>
    <xf numFmtId="0" fontId="0" fillId="5" borderId="31" xfId="0" applyFill="1" applyBorder="1" applyAlignment="1">
      <alignment vertical="center" shrinkToFit="1"/>
    </xf>
    <xf numFmtId="0" fontId="1" fillId="0" borderId="56" xfId="0" applyFont="1" applyBorder="1" applyAlignment="1">
      <alignment horizontal="center" vertical="center"/>
    </xf>
    <xf numFmtId="0" fontId="0" fillId="0" borderId="13" xfId="0" applyBorder="1" applyAlignment="1">
      <alignment horizontal="center" vertical="center"/>
    </xf>
    <xf numFmtId="0" fontId="1" fillId="0" borderId="8" xfId="0" applyFont="1" applyBorder="1" applyAlignment="1">
      <alignment horizontal="center" vertical="center"/>
    </xf>
    <xf numFmtId="0" fontId="30" fillId="0" borderId="24" xfId="0" applyFont="1" applyBorder="1" applyAlignment="1">
      <alignment horizontal="center" wrapText="1" shrinkToFit="1"/>
    </xf>
    <xf numFmtId="0" fontId="30" fillId="0" borderId="27" xfId="0" applyFont="1" applyBorder="1" applyAlignment="1">
      <alignment horizontal="center" shrinkToFit="1"/>
    </xf>
    <xf numFmtId="0" fontId="30" fillId="0" borderId="26" xfId="0" applyFont="1" applyBorder="1" applyAlignment="1">
      <alignment horizontal="center" shrinkToFit="1"/>
    </xf>
    <xf numFmtId="0" fontId="30" fillId="0" borderId="9" xfId="0" applyFont="1" applyBorder="1" applyAlignment="1">
      <alignment horizontal="center" shrinkToFit="1"/>
    </xf>
    <xf numFmtId="0" fontId="30" fillId="0" borderId="0" xfId="0" applyFont="1" applyAlignment="1">
      <alignment horizontal="center" shrinkToFit="1"/>
    </xf>
    <xf numFmtId="0" fontId="30" fillId="0" borderId="30" xfId="0" applyFont="1" applyBorder="1" applyAlignment="1">
      <alignment horizontal="center" shrinkToFit="1"/>
    </xf>
    <xf numFmtId="0" fontId="0" fillId="0" borderId="9" xfId="0" applyBorder="1" applyAlignment="1">
      <alignment shrinkToFit="1"/>
    </xf>
    <xf numFmtId="0" fontId="1" fillId="0" borderId="0" xfId="0" applyFont="1" applyAlignment="1">
      <alignment shrinkToFit="1"/>
    </xf>
    <xf numFmtId="0" fontId="1" fillId="0" borderId="30" xfId="0" applyFont="1" applyBorder="1" applyAlignment="1">
      <alignment shrinkToFit="1"/>
    </xf>
    <xf numFmtId="0" fontId="0" fillId="0" borderId="9" xfId="0" applyBorder="1" applyAlignment="1">
      <alignment horizontal="left" vertical="center" shrinkToFit="1"/>
    </xf>
    <xf numFmtId="0" fontId="0" fillId="0" borderId="0" xfId="0" applyAlignment="1">
      <alignment horizontal="left" vertical="center" shrinkToFit="1"/>
    </xf>
    <xf numFmtId="0" fontId="0" fillId="0" borderId="30" xfId="0" applyBorder="1" applyAlignment="1">
      <alignment horizontal="left" vertical="center" shrinkToFit="1"/>
    </xf>
    <xf numFmtId="0" fontId="19" fillId="0" borderId="0" xfId="0" applyFont="1" applyAlignment="1">
      <alignment horizontal="left" vertical="top" indent="1" shrinkToFit="1"/>
    </xf>
    <xf numFmtId="0" fontId="0" fillId="0" borderId="0" xfId="0" applyAlignment="1">
      <alignment horizontal="left" vertical="top" indent="1" shrinkToFit="1"/>
    </xf>
    <xf numFmtId="0" fontId="0" fillId="0" borderId="30" xfId="0" applyBorder="1" applyAlignment="1">
      <alignment horizontal="left" vertical="top" indent="1" shrinkToFit="1"/>
    </xf>
    <xf numFmtId="0" fontId="10" fillId="0" borderId="24" xfId="0" applyFont="1" applyBorder="1" applyAlignment="1">
      <alignment horizontal="center" vertical="center" wrapText="1"/>
    </xf>
    <xf numFmtId="0" fontId="10" fillId="0" borderId="27" xfId="0" applyFont="1" applyBorder="1" applyAlignment="1">
      <alignment horizontal="center" vertical="center"/>
    </xf>
    <xf numFmtId="0" fontId="10" fillId="0" borderId="26"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30" xfId="0" applyFont="1" applyBorder="1" applyAlignment="1">
      <alignment horizontal="center" vertical="center"/>
    </xf>
    <xf numFmtId="0" fontId="1" fillId="0" borderId="9" xfId="0" applyFont="1" applyBorder="1" applyAlignment="1">
      <alignment horizontal="center" shrinkToFit="1"/>
    </xf>
    <xf numFmtId="0" fontId="0" fillId="0" borderId="0" xfId="0" applyAlignment="1">
      <alignment horizontal="center" shrinkToFit="1"/>
    </xf>
    <xf numFmtId="0" fontId="0" fillId="0" borderId="30" xfId="0" applyBorder="1" applyAlignment="1">
      <alignment horizontal="center" shrinkToFit="1"/>
    </xf>
    <xf numFmtId="0" fontId="7" fillId="0" borderId="9" xfId="0" applyFont="1" applyBorder="1" applyAlignment="1">
      <alignment horizontal="right" vertical="center" shrinkToFit="1"/>
    </xf>
    <xf numFmtId="0" fontId="1" fillId="0" borderId="0" xfId="0" applyFont="1" applyAlignment="1">
      <alignment vertical="center" shrinkToFit="1"/>
    </xf>
    <xf numFmtId="0" fontId="1" fillId="0" borderId="30" xfId="0" applyFont="1" applyBorder="1" applyAlignment="1">
      <alignment vertical="center" shrinkToFit="1"/>
    </xf>
    <xf numFmtId="0" fontId="1" fillId="0" borderId="9" xfId="0" applyFont="1" applyBorder="1" applyAlignment="1">
      <alignment vertical="center" shrinkToFit="1"/>
    </xf>
    <xf numFmtId="0" fontId="0" fillId="0" borderId="0" xfId="0" applyAlignment="1">
      <alignment vertical="center" shrinkToFit="1"/>
    </xf>
    <xf numFmtId="0" fontId="0" fillId="0" borderId="30" xfId="0" applyBorder="1" applyAlignment="1">
      <alignment vertical="center" shrinkToFit="1"/>
    </xf>
    <xf numFmtId="0" fontId="0" fillId="0" borderId="9" xfId="0" applyBorder="1" applyAlignment="1">
      <alignment vertical="center" shrinkToFit="1"/>
    </xf>
    <xf numFmtId="0" fontId="10" fillId="0" borderId="9" xfId="0" applyFont="1" applyBorder="1" applyAlignment="1">
      <alignment horizontal="center" vertical="center" shrinkToFit="1"/>
    </xf>
    <xf numFmtId="0" fontId="10" fillId="0" borderId="0" xfId="0" applyFont="1" applyAlignment="1">
      <alignment horizontal="center" vertical="center" shrinkToFit="1"/>
    </xf>
    <xf numFmtId="0" fontId="10" fillId="0" borderId="30" xfId="0" applyFont="1" applyBorder="1" applyAlignment="1">
      <alignment horizontal="center" vertical="center" shrinkToFit="1"/>
    </xf>
    <xf numFmtId="0" fontId="10" fillId="0" borderId="33" xfId="0" applyFont="1" applyBorder="1" applyAlignment="1">
      <alignment horizontal="center" vertical="center" shrinkToFit="1"/>
    </xf>
    <xf numFmtId="0" fontId="7" fillId="0" borderId="48" xfId="0" applyFont="1" applyBorder="1" applyAlignment="1">
      <alignment vertical="center" textRotation="255" shrinkToFit="1"/>
    </xf>
    <xf numFmtId="0" fontId="0" fillId="0" borderId="49" xfId="0" applyBorder="1" applyAlignment="1">
      <alignment vertical="center" textRotation="255" shrinkToFit="1"/>
    </xf>
    <xf numFmtId="179" fontId="2" fillId="0" borderId="15" xfId="0" applyNumberFormat="1" applyFont="1" applyBorder="1" applyAlignment="1">
      <alignment horizontal="right" vertical="center" shrinkToFit="1"/>
    </xf>
    <xf numFmtId="0" fontId="0" fillId="0" borderId="18" xfId="0" applyBorder="1" applyAlignment="1">
      <alignment horizontal="right" vertical="center" shrinkToFit="1"/>
    </xf>
    <xf numFmtId="0" fontId="0" fillId="0" borderId="14" xfId="0" applyBorder="1" applyAlignment="1">
      <alignment horizontal="right" vertical="center" shrinkToFit="1"/>
    </xf>
    <xf numFmtId="0" fontId="0" fillId="0" borderId="33" xfId="0" applyBorder="1" applyAlignment="1">
      <alignment horizontal="right" vertical="center" shrinkToFit="1"/>
    </xf>
    <xf numFmtId="178" fontId="2" fillId="0" borderId="18" xfId="0" applyNumberFormat="1" applyFont="1" applyBorder="1" applyAlignment="1">
      <alignment vertical="center" shrinkToFit="1"/>
    </xf>
    <xf numFmtId="0" fontId="0" fillId="0" borderId="18" xfId="0" applyBorder="1" applyAlignment="1">
      <alignment vertical="center" shrinkToFit="1"/>
    </xf>
    <xf numFmtId="0" fontId="0" fillId="0" borderId="46" xfId="0"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1" fillId="0" borderId="0" xfId="0" applyFont="1" applyAlignment="1">
      <alignment horizontal="right" vertical="center" shrinkToFit="1"/>
    </xf>
    <xf numFmtId="0" fontId="1" fillId="0" borderId="30" xfId="0" applyFont="1" applyBorder="1" applyAlignment="1">
      <alignment horizontal="right" vertical="center" shrinkToFit="1"/>
    </xf>
    <xf numFmtId="0" fontId="7" fillId="0" borderId="15" xfId="0" applyFont="1" applyBorder="1" applyAlignment="1">
      <alignment vertical="center" textRotation="255" shrinkToFit="1"/>
    </xf>
    <xf numFmtId="0" fontId="1" fillId="0" borderId="14" xfId="0" applyFont="1" applyBorder="1" applyAlignment="1">
      <alignment vertical="center" textRotation="255" shrinkToFit="1"/>
    </xf>
    <xf numFmtId="178" fontId="2" fillId="0" borderId="18" xfId="0" applyNumberFormat="1" applyFont="1" applyBorder="1" applyAlignment="1">
      <alignment horizontal="left" vertical="center" shrinkToFit="1"/>
    </xf>
    <xf numFmtId="178" fontId="2" fillId="0" borderId="46" xfId="0" applyNumberFormat="1" applyFont="1" applyBorder="1" applyAlignment="1">
      <alignment horizontal="left" vertical="center" shrinkToFit="1"/>
    </xf>
    <xf numFmtId="178" fontId="2" fillId="0" borderId="33" xfId="0" applyNumberFormat="1" applyFont="1" applyBorder="1" applyAlignment="1">
      <alignment horizontal="left" vertical="center" shrinkToFit="1"/>
    </xf>
    <xf numFmtId="178" fontId="2" fillId="0" borderId="34" xfId="0" applyNumberFormat="1" applyFont="1" applyBorder="1" applyAlignment="1">
      <alignment horizontal="left" vertical="center" shrinkToFit="1"/>
    </xf>
    <xf numFmtId="0" fontId="7" fillId="0" borderId="15"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0" xfId="0" applyFont="1" applyAlignment="1">
      <alignment horizontal="center" vertical="center" shrinkToFit="1"/>
    </xf>
    <xf numFmtId="0" fontId="7" fillId="0" borderId="11" xfId="0" applyFont="1" applyBorder="1" applyAlignment="1">
      <alignment horizontal="center" vertical="center" shrinkToFit="1"/>
    </xf>
    <xf numFmtId="0" fontId="7" fillId="0" borderId="10" xfId="0" applyFont="1" applyBorder="1" applyAlignment="1">
      <alignment horizontal="center" vertical="center"/>
    </xf>
    <xf numFmtId="0" fontId="7" fillId="0" borderId="22" xfId="0" applyFont="1" applyBorder="1" applyAlignment="1">
      <alignment horizontal="center" vertical="center"/>
    </xf>
    <xf numFmtId="0" fontId="7" fillId="0" borderId="18" xfId="0" applyFont="1" applyBorder="1" applyAlignment="1">
      <alignment horizontal="center" vertical="center"/>
    </xf>
    <xf numFmtId="38" fontId="9" fillId="0" borderId="7" xfId="2" applyFont="1" applyBorder="1" applyAlignment="1">
      <alignment horizontal="right" vertical="center" shrinkToFit="1"/>
    </xf>
    <xf numFmtId="38" fontId="9" fillId="0" borderId="1" xfId="2" applyFont="1" applyBorder="1" applyAlignment="1">
      <alignment horizontal="right" vertical="center" shrinkToFit="1"/>
    </xf>
    <xf numFmtId="0" fontId="0" fillId="0" borderId="23" xfId="0" applyBorder="1" applyAlignment="1">
      <alignment vertical="center" shrinkToFit="1"/>
    </xf>
    <xf numFmtId="0" fontId="35" fillId="0" borderId="66" xfId="0" applyFont="1" applyBorder="1" applyAlignment="1">
      <alignment horizontal="center" vertical="center"/>
    </xf>
    <xf numFmtId="0" fontId="35" fillId="0" borderId="67" xfId="0" applyFont="1" applyBorder="1" applyAlignment="1">
      <alignment horizontal="center" vertical="center"/>
    </xf>
    <xf numFmtId="0" fontId="35" fillId="0" borderId="68" xfId="0" applyFont="1" applyBorder="1" applyAlignment="1">
      <alignment horizontal="center" vertical="center"/>
    </xf>
    <xf numFmtId="0" fontId="10" fillId="0" borderId="7" xfId="2" applyNumberFormat="1" applyFont="1" applyBorder="1" applyAlignment="1">
      <alignment horizontal="center" shrinkToFit="1"/>
    </xf>
    <xf numFmtId="0" fontId="10" fillId="0" borderId="4" xfId="0" applyFont="1" applyBorder="1" applyAlignment="1">
      <alignment horizontal="center" shrinkToFit="1"/>
    </xf>
    <xf numFmtId="0" fontId="10" fillId="0" borderId="1" xfId="0" applyFont="1" applyBorder="1" applyAlignment="1">
      <alignment horizontal="center" shrinkToFit="1"/>
    </xf>
    <xf numFmtId="0" fontId="10" fillId="0" borderId="23" xfId="0" applyFont="1" applyBorder="1" applyAlignment="1">
      <alignment horizontal="center" shrinkToFit="1"/>
    </xf>
    <xf numFmtId="0" fontId="36" fillId="0" borderId="69" xfId="0" quotePrefix="1" applyFont="1" applyBorder="1" applyAlignment="1">
      <alignment horizontal="center" vertical="center" shrinkToFit="1"/>
    </xf>
    <xf numFmtId="0" fontId="36" fillId="0" borderId="38" xfId="0" quotePrefix="1" applyFont="1" applyBorder="1" applyAlignment="1">
      <alignment horizontal="center" vertical="center" shrinkToFit="1"/>
    </xf>
    <xf numFmtId="0" fontId="36" fillId="0" borderId="70" xfId="0" applyFont="1" applyBorder="1" applyAlignment="1">
      <alignment vertical="center" shrinkToFit="1"/>
    </xf>
    <xf numFmtId="0" fontId="36" fillId="0" borderId="69" xfId="0" applyFont="1" applyBorder="1" applyAlignment="1">
      <alignment vertical="center" shrinkToFit="1"/>
    </xf>
    <xf numFmtId="0" fontId="36" fillId="0" borderId="38" xfId="0" applyFont="1" applyBorder="1" applyAlignment="1">
      <alignment vertical="center" shrinkToFit="1"/>
    </xf>
    <xf numFmtId="0" fontId="36" fillId="0" borderId="71" xfId="0" applyFont="1" applyBorder="1" applyAlignment="1">
      <alignment vertical="center" shrinkToFit="1"/>
    </xf>
    <xf numFmtId="0" fontId="36" fillId="0" borderId="72" xfId="0" applyFont="1" applyBorder="1" applyAlignment="1">
      <alignment vertical="center" shrinkToFit="1"/>
    </xf>
    <xf numFmtId="0" fontId="36" fillId="0" borderId="73" xfId="0" applyFont="1" applyBorder="1" applyAlignment="1">
      <alignment vertical="center" shrinkToFit="1"/>
    </xf>
    <xf numFmtId="0" fontId="49" fillId="0" borderId="9" xfId="0" applyFont="1" applyBorder="1" applyAlignment="1">
      <alignment horizontal="center" vertical="center" wrapText="1" shrinkToFit="1"/>
    </xf>
    <xf numFmtId="0" fontId="49" fillId="0" borderId="0" xfId="0" applyFont="1" applyAlignment="1">
      <alignment horizontal="center" vertical="center" shrinkToFit="1"/>
    </xf>
    <xf numFmtId="0" fontId="49" fillId="0" borderId="11" xfId="0" applyFont="1" applyBorder="1" applyAlignment="1">
      <alignment horizontal="center" vertical="center" shrinkToFit="1"/>
    </xf>
    <xf numFmtId="0" fontId="49" fillId="0" borderId="9" xfId="0" applyFont="1" applyBorder="1" applyAlignment="1">
      <alignment horizontal="center" vertical="center" shrinkToFit="1"/>
    </xf>
    <xf numFmtId="0" fontId="49" fillId="0" borderId="14" xfId="0" applyFont="1" applyBorder="1" applyAlignment="1">
      <alignment horizontal="center" vertical="center" shrinkToFit="1"/>
    </xf>
    <xf numFmtId="0" fontId="49" fillId="0" borderId="33" xfId="0" applyFont="1" applyBorder="1" applyAlignment="1">
      <alignment horizontal="center" vertical="center" shrinkToFit="1"/>
    </xf>
    <xf numFmtId="0" fontId="49" fillId="0" borderId="12" xfId="0" applyFont="1" applyBorder="1" applyAlignment="1">
      <alignment horizontal="center" vertical="center" shrinkToFit="1"/>
    </xf>
    <xf numFmtId="0" fontId="10" fillId="0" borderId="6" xfId="0" applyFont="1" applyBorder="1" applyAlignment="1">
      <alignment horizontal="left" vertical="center" shrinkToFit="1"/>
    </xf>
    <xf numFmtId="0" fontId="10" fillId="0" borderId="1" xfId="0" applyFont="1" applyBorder="1" applyAlignment="1">
      <alignment horizontal="left" vertical="center" shrinkToFit="1"/>
    </xf>
    <xf numFmtId="186" fontId="9" fillId="5" borderId="7" xfId="2" applyNumberFormat="1" applyFont="1" applyFill="1" applyBorder="1" applyAlignment="1" applyProtection="1">
      <alignment vertical="center" shrinkToFit="1"/>
      <protection locked="0"/>
    </xf>
    <xf numFmtId="186" fontId="9" fillId="5" borderId="4" xfId="2" applyNumberFormat="1" applyFont="1" applyFill="1" applyBorder="1" applyAlignment="1" applyProtection="1">
      <alignment vertical="center" shrinkToFit="1"/>
      <protection locked="0"/>
    </xf>
    <xf numFmtId="38" fontId="9" fillId="0" borderId="6" xfId="2" applyFont="1" applyBorder="1" applyAlignment="1" applyProtection="1">
      <alignment vertical="center" shrinkToFit="1"/>
      <protection locked="0"/>
    </xf>
    <xf numFmtId="0" fontId="7" fillId="0" borderId="13" xfId="0" applyFont="1" applyBorder="1" applyAlignment="1">
      <alignment horizontal="right" vertical="center" shrinkToFit="1"/>
    </xf>
    <xf numFmtId="0" fontId="7" fillId="0" borderId="8" xfId="0" applyFont="1" applyBorder="1" applyAlignment="1">
      <alignment horizontal="right" vertical="center" shrinkToFit="1"/>
    </xf>
    <xf numFmtId="0" fontId="0" fillId="0" borderId="8" xfId="0" applyBorder="1" applyAlignment="1">
      <alignment horizontal="right" vertical="center" shrinkToFit="1"/>
    </xf>
    <xf numFmtId="0" fontId="0" fillId="0" borderId="32" xfId="0" applyBorder="1" applyAlignment="1">
      <alignment horizontal="right" vertical="center" shrinkToFit="1"/>
    </xf>
    <xf numFmtId="6" fontId="17" fillId="0" borderId="51" xfId="3" applyFont="1" applyBorder="1" applyAlignment="1">
      <alignment horizontal="right" vertical="center" shrinkToFit="1"/>
    </xf>
    <xf numFmtId="6" fontId="17" fillId="0" borderId="8" xfId="3" applyFont="1" applyBorder="1" applyAlignment="1">
      <alignment horizontal="right" vertical="center" shrinkToFit="1"/>
    </xf>
    <xf numFmtId="6" fontId="17" fillId="0" borderId="32" xfId="3" applyFont="1" applyBorder="1" applyAlignment="1">
      <alignment horizontal="right" vertical="center" shrinkToFit="1"/>
    </xf>
    <xf numFmtId="0" fontId="35" fillId="0" borderId="66" xfId="0" applyFont="1" applyBorder="1" applyAlignment="1">
      <alignment horizontal="center" vertical="center" shrinkToFit="1"/>
    </xf>
    <xf numFmtId="0" fontId="35" fillId="0" borderId="67" xfId="0" applyFont="1" applyBorder="1" applyAlignment="1">
      <alignment horizontal="center" vertical="center" shrinkToFit="1"/>
    </xf>
    <xf numFmtId="0" fontId="35" fillId="0" borderId="68" xfId="0" applyFont="1" applyBorder="1" applyAlignment="1">
      <alignment horizontal="center" vertical="center" shrinkToFit="1"/>
    </xf>
    <xf numFmtId="0" fontId="18" fillId="0" borderId="69" xfId="0" applyFont="1" applyBorder="1" applyAlignment="1">
      <alignment horizontal="center" vertical="center" shrinkToFit="1"/>
    </xf>
    <xf numFmtId="0" fontId="18" fillId="0" borderId="38" xfId="0" quotePrefix="1" applyFont="1" applyBorder="1" applyAlignment="1">
      <alignment horizontal="center" vertical="center" shrinkToFit="1"/>
    </xf>
    <xf numFmtId="0" fontId="18" fillId="0" borderId="70" xfId="0" applyFont="1" applyBorder="1" applyAlignment="1">
      <alignment vertical="center" shrinkToFit="1"/>
    </xf>
    <xf numFmtId="0" fontId="18" fillId="0" borderId="69" xfId="0" applyFont="1" applyBorder="1" applyAlignment="1">
      <alignment vertical="center" shrinkToFit="1"/>
    </xf>
    <xf numFmtId="0" fontId="18" fillId="0" borderId="38" xfId="0" applyFont="1" applyBorder="1" applyAlignment="1">
      <alignment vertical="center" shrinkToFit="1"/>
    </xf>
    <xf numFmtId="0" fontId="18" fillId="0" borderId="71" xfId="0" applyFont="1" applyBorder="1" applyAlignment="1">
      <alignment vertical="center" shrinkToFit="1"/>
    </xf>
    <xf numFmtId="0" fontId="18" fillId="0" borderId="72" xfId="0" applyFont="1" applyBorder="1" applyAlignment="1">
      <alignment vertical="center" shrinkToFit="1"/>
    </xf>
    <xf numFmtId="0" fontId="18" fillId="0" borderId="73" xfId="0" applyFont="1" applyBorder="1" applyAlignment="1">
      <alignment vertical="center" shrinkToFit="1"/>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0" fillId="5" borderId="58" xfId="0" applyFill="1" applyBorder="1" applyAlignment="1">
      <alignment vertical="center" shrinkToFit="1"/>
    </xf>
    <xf numFmtId="0" fontId="7" fillId="0" borderId="58"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57" xfId="0" applyFont="1" applyBorder="1" applyAlignment="1">
      <alignment horizontal="center" vertical="center" shrinkToFit="1"/>
    </xf>
    <xf numFmtId="0" fontId="0" fillId="0" borderId="58" xfId="0" applyBorder="1" applyAlignment="1">
      <alignment horizontal="center" vertical="center" shrinkToFit="1"/>
    </xf>
    <xf numFmtId="0" fontId="7" fillId="0" borderId="15" xfId="0" applyFont="1" applyBorder="1" applyAlignment="1">
      <alignment horizontal="center" vertical="center" wrapText="1" shrinkToFit="1"/>
    </xf>
    <xf numFmtId="0" fontId="0" fillId="0" borderId="14" xfId="0" applyBorder="1" applyAlignment="1">
      <alignment vertical="center" shrinkToFit="1"/>
    </xf>
    <xf numFmtId="0" fontId="0" fillId="0" borderId="12" xfId="0" applyBorder="1" applyAlignment="1">
      <alignment vertical="center" shrinkToFit="1"/>
    </xf>
    <xf numFmtId="0" fontId="16" fillId="5" borderId="63" xfId="1" applyFill="1" applyBorder="1" applyAlignment="1">
      <alignment horizontal="left" vertical="center" indent="1" shrinkToFit="1"/>
      <protection locked="0"/>
    </xf>
    <xf numFmtId="0" fontId="12" fillId="0" borderId="0" xfId="0" applyFont="1" applyAlignment="1">
      <alignment vertical="center" wrapText="1"/>
    </xf>
    <xf numFmtId="0" fontId="12" fillId="0" borderId="0" xfId="0" applyFont="1" applyAlignment="1">
      <alignment vertical="center" shrinkToFit="1"/>
    </xf>
    <xf numFmtId="0" fontId="7" fillId="0" borderId="0" xfId="0" quotePrefix="1" applyFont="1" applyAlignment="1">
      <alignment horizontal="center" vertical="center" shrinkToFit="1"/>
    </xf>
    <xf numFmtId="0" fontId="24" fillId="0" borderId="62" xfId="0" applyFont="1" applyBorder="1" applyAlignment="1">
      <alignment horizontal="center" vertical="center" textRotation="255" shrinkToFit="1"/>
    </xf>
    <xf numFmtId="0" fontId="0" fillId="0" borderId="41" xfId="0" applyBorder="1" applyAlignment="1">
      <alignment vertical="center" shrinkToFit="1"/>
    </xf>
    <xf numFmtId="38" fontId="13" fillId="6" borderId="0" xfId="2" applyFont="1" applyFill="1" applyAlignment="1">
      <alignment horizontal="left" vertical="center" shrinkToFit="1"/>
    </xf>
    <xf numFmtId="0" fontId="13" fillId="0" borderId="0" xfId="0" applyFont="1" applyAlignment="1">
      <alignment horizontal="left" vertical="center"/>
    </xf>
    <xf numFmtId="38" fontId="41" fillId="0" borderId="0" xfId="2" applyFont="1" applyAlignment="1">
      <alignment horizontal="left" vertical="center" shrinkToFit="1"/>
    </xf>
    <xf numFmtId="38" fontId="43" fillId="0" borderId="0" xfId="2" applyFont="1" applyAlignment="1">
      <alignment horizontal="left" vertical="center" shrinkToFit="1"/>
    </xf>
    <xf numFmtId="0" fontId="43" fillId="0" borderId="0" xfId="0" applyFont="1" applyAlignment="1">
      <alignment horizontal="left"/>
    </xf>
    <xf numFmtId="3" fontId="41" fillId="0" borderId="0" xfId="0" applyNumberFormat="1" applyFont="1" applyAlignment="1">
      <alignment horizontal="left" vertical="center" shrinkToFit="1"/>
    </xf>
    <xf numFmtId="0" fontId="41" fillId="0" borderId="0" xfId="0" applyFont="1" applyAlignment="1">
      <alignment horizontal="left"/>
    </xf>
    <xf numFmtId="38" fontId="13" fillId="0" borderId="0" xfId="2" applyFont="1" applyAlignment="1">
      <alignment horizontal="left" vertical="center" shrinkToFit="1"/>
    </xf>
    <xf numFmtId="0" fontId="7" fillId="0" borderId="15"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left" vertical="center" indent="1" shrinkToFit="1"/>
    </xf>
    <xf numFmtId="0" fontId="0" fillId="0" borderId="1" xfId="0" applyBorder="1" applyAlignment="1">
      <alignment horizontal="left" vertical="center" indent="1" shrinkToFit="1"/>
    </xf>
    <xf numFmtId="38" fontId="9" fillId="0" borderId="1" xfId="2" applyFont="1" applyBorder="1" applyAlignment="1">
      <alignment horizontal="right" vertical="center"/>
    </xf>
    <xf numFmtId="38" fontId="9" fillId="0" borderId="23" xfId="2" applyFont="1" applyBorder="1" applyAlignment="1">
      <alignment horizontal="right" vertical="center"/>
    </xf>
    <xf numFmtId="0" fontId="7" fillId="0" borderId="15" xfId="0" applyFont="1" applyBorder="1" applyAlignment="1">
      <alignment horizontal="center" vertical="center" textRotation="255" shrinkToFit="1"/>
    </xf>
    <xf numFmtId="0" fontId="0" fillId="0" borderId="16" xfId="0" applyBorder="1" applyAlignment="1">
      <alignment vertical="center" shrinkToFit="1"/>
    </xf>
    <xf numFmtId="0" fontId="0" fillId="0" borderId="11" xfId="0" applyBorder="1" applyAlignment="1">
      <alignment vertical="center" shrinkToFit="1"/>
    </xf>
    <xf numFmtId="0" fontId="0" fillId="0" borderId="32" xfId="0" applyBorder="1" applyAlignment="1">
      <alignment vertical="center" shrinkToFit="1"/>
    </xf>
    <xf numFmtId="0" fontId="9" fillId="5" borderId="4" xfId="0" applyFont="1" applyFill="1" applyBorder="1" applyAlignment="1" applyProtection="1">
      <alignment horizontal="center" vertical="center" shrinkToFit="1"/>
      <protection locked="0"/>
    </xf>
    <xf numFmtId="0" fontId="13" fillId="5" borderId="2" xfId="0" applyFont="1" applyFill="1" applyBorder="1" applyAlignment="1">
      <alignment vertical="center" shrinkToFit="1"/>
    </xf>
    <xf numFmtId="184" fontId="0" fillId="0" borderId="33" xfId="0" quotePrefix="1" applyNumberFormat="1" applyBorder="1" applyAlignment="1">
      <alignment horizontal="left" vertical="center"/>
    </xf>
    <xf numFmtId="184" fontId="0" fillId="0" borderId="33" xfId="0" applyNumberFormat="1" applyBorder="1" applyAlignment="1">
      <alignment horizontal="left" vertical="center"/>
    </xf>
    <xf numFmtId="38" fontId="9" fillId="0" borderId="1" xfId="2" applyFont="1" applyBorder="1" applyAlignment="1" applyProtection="1">
      <alignment horizontal="right" vertical="center"/>
      <protection locked="0"/>
    </xf>
    <xf numFmtId="38" fontId="9" fillId="0" borderId="23" xfId="2" applyFont="1" applyBorder="1" applyAlignment="1" applyProtection="1">
      <alignment horizontal="right" vertical="center"/>
      <protection locked="0"/>
    </xf>
  </cellXfs>
  <cellStyles count="9">
    <cellStyle name="ハイパーリンク" xfId="1" builtinId="8"/>
    <cellStyle name="桁区切り" xfId="2" builtinId="6"/>
    <cellStyle name="通貨" xfId="3" builtinId="7"/>
    <cellStyle name="通貨 2" xfId="5" xr:uid="{00000000-0005-0000-0000-000003000000}"/>
    <cellStyle name="通貨 2 2" xfId="7" xr:uid="{4B44AE9F-CCDA-49DE-8F19-E4D6057CB6BB}"/>
    <cellStyle name="通貨 3" xfId="6" xr:uid="{621F184C-0D8D-4B65-918F-3069BDB7E1EA}"/>
    <cellStyle name="標準" xfId="0" builtinId="0"/>
    <cellStyle name="標準 2" xfId="8" xr:uid="{A7C8B24C-6AC4-46FA-A0FE-B47A5FAB8845}"/>
    <cellStyle name="標準_協会施工 部会　名簿・組織表" xfId="4"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FF"/>
      <color rgb="FF99FF99"/>
      <color rgb="FFFFCCFF"/>
      <color rgb="FFFF99FF"/>
      <color rgb="FFCCFFCC"/>
      <color rgb="FFFFFF99"/>
      <color rgb="FFFFFFCC"/>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33</xdr:col>
      <xdr:colOff>66675</xdr:colOff>
      <xdr:row>10</xdr:row>
      <xdr:rowOff>0</xdr:rowOff>
    </xdr:from>
    <xdr:to>
      <xdr:col>33</xdr:col>
      <xdr:colOff>219075</xdr:colOff>
      <xdr:row>10</xdr:row>
      <xdr:rowOff>0</xdr:rowOff>
    </xdr:to>
    <xdr:sp macro="" textlink="">
      <xdr:nvSpPr>
        <xdr:cNvPr id="2" name="テキスト 1">
          <a:extLst>
            <a:ext uri="{FF2B5EF4-FFF2-40B4-BE49-F238E27FC236}">
              <a16:creationId xmlns:a16="http://schemas.microsoft.com/office/drawing/2014/main" id="{00000000-0008-0000-0200-000002000000}"/>
            </a:ext>
          </a:extLst>
        </xdr:cNvPr>
        <xdr:cNvSpPr txBox="1">
          <a:spLocks noChangeArrowheads="1"/>
        </xdr:cNvSpPr>
      </xdr:nvSpPr>
      <xdr:spPr bwMode="auto">
        <a:xfrm>
          <a:off x="8772525" y="2486025"/>
          <a:ext cx="1524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ス</a:t>
          </a:r>
        </a:p>
        <a:p>
          <a:pPr algn="l" rtl="0">
            <a:defRPr sz="1000"/>
          </a:pPr>
          <a:r>
            <a:rPr lang="ja-JP" altLang="en-US" sz="700" b="0" i="0" u="none" strike="noStrike" baseline="0">
              <a:solidFill>
                <a:srgbClr val="000000"/>
              </a:solidFill>
              <a:latin typeface="ＭＳ Ｐゴシック"/>
              <a:ea typeface="ＭＳ Ｐゴシック"/>
            </a:rPr>
            <a:t>チ</a:t>
          </a:r>
        </a:p>
        <a:p>
          <a:pPr algn="l" rtl="0">
            <a:defRPr sz="1000"/>
          </a:pPr>
          <a:r>
            <a:rPr lang="ja-JP" altLang="en-US" sz="700" b="0" i="0" u="none" strike="noStrike" baseline="0">
              <a:solidFill>
                <a:srgbClr val="000000"/>
              </a:solidFill>
              <a:latin typeface="ＭＳ Ｐゴシック"/>
              <a:ea typeface="ＭＳ Ｐゴシック"/>
            </a:rPr>
            <a:t> l</a:t>
          </a:r>
        </a:p>
        <a:p>
          <a:pPr algn="l" rtl="0">
            <a:defRPr sz="1000"/>
          </a:pPr>
          <a:r>
            <a:rPr lang="ja-JP" altLang="en-US" sz="700" b="0" i="0" u="none" strike="noStrike" baseline="0">
              <a:solidFill>
                <a:srgbClr val="000000"/>
              </a:solidFill>
              <a:latin typeface="ＭＳ Ｐゴシック"/>
              <a:ea typeface="ＭＳ Ｐゴシック"/>
            </a:rPr>
            <a:t>ル</a:t>
          </a: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33</xdr:col>
      <xdr:colOff>19050</xdr:colOff>
      <xdr:row>10</xdr:row>
      <xdr:rowOff>0</xdr:rowOff>
    </xdr:from>
    <xdr:to>
      <xdr:col>33</xdr:col>
      <xdr:colOff>228600</xdr:colOff>
      <xdr:row>10</xdr:row>
      <xdr:rowOff>0</xdr:rowOff>
    </xdr:to>
    <xdr:sp macro="" textlink="">
      <xdr:nvSpPr>
        <xdr:cNvPr id="3" name="テキスト 2">
          <a:extLst>
            <a:ext uri="{FF2B5EF4-FFF2-40B4-BE49-F238E27FC236}">
              <a16:creationId xmlns:a16="http://schemas.microsoft.com/office/drawing/2014/main" id="{00000000-0008-0000-0200-000003000000}"/>
            </a:ext>
          </a:extLst>
        </xdr:cNvPr>
        <xdr:cNvSpPr txBox="1">
          <a:spLocks noChangeArrowheads="1"/>
        </xdr:cNvSpPr>
      </xdr:nvSpPr>
      <xdr:spPr bwMode="auto">
        <a:xfrm>
          <a:off x="8724900" y="248602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総合</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32</xdr:col>
      <xdr:colOff>66675</xdr:colOff>
      <xdr:row>10</xdr:row>
      <xdr:rowOff>0</xdr:rowOff>
    </xdr:from>
    <xdr:to>
      <xdr:col>32</xdr:col>
      <xdr:colOff>219075</xdr:colOff>
      <xdr:row>10</xdr:row>
      <xdr:rowOff>0</xdr:rowOff>
    </xdr:to>
    <xdr:sp macro="" textlink="">
      <xdr:nvSpPr>
        <xdr:cNvPr id="4" name="テキスト 1">
          <a:extLst>
            <a:ext uri="{FF2B5EF4-FFF2-40B4-BE49-F238E27FC236}">
              <a16:creationId xmlns:a16="http://schemas.microsoft.com/office/drawing/2014/main" id="{00000000-0008-0000-0200-000004000000}"/>
            </a:ext>
          </a:extLst>
        </xdr:cNvPr>
        <xdr:cNvSpPr txBox="1">
          <a:spLocks noChangeArrowheads="1"/>
        </xdr:cNvSpPr>
      </xdr:nvSpPr>
      <xdr:spPr bwMode="auto">
        <a:xfrm>
          <a:off x="8505825" y="2486025"/>
          <a:ext cx="1524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ス</a:t>
          </a:r>
        </a:p>
        <a:p>
          <a:pPr algn="l" rtl="0">
            <a:defRPr sz="1000"/>
          </a:pPr>
          <a:r>
            <a:rPr lang="ja-JP" altLang="en-US" sz="700" b="0" i="0" u="none" strike="noStrike" baseline="0">
              <a:solidFill>
                <a:srgbClr val="000000"/>
              </a:solidFill>
              <a:latin typeface="ＭＳ Ｐゴシック"/>
              <a:ea typeface="ＭＳ Ｐゴシック"/>
            </a:rPr>
            <a:t>チ</a:t>
          </a:r>
        </a:p>
        <a:p>
          <a:pPr algn="l" rtl="0">
            <a:defRPr sz="1000"/>
          </a:pPr>
          <a:r>
            <a:rPr lang="ja-JP" altLang="en-US" sz="700" b="0" i="0" u="none" strike="noStrike" baseline="0">
              <a:solidFill>
                <a:srgbClr val="000000"/>
              </a:solidFill>
              <a:latin typeface="ＭＳ Ｐゴシック"/>
              <a:ea typeface="ＭＳ Ｐゴシック"/>
            </a:rPr>
            <a:t> l</a:t>
          </a:r>
        </a:p>
        <a:p>
          <a:pPr algn="l" rtl="0">
            <a:defRPr sz="1000"/>
          </a:pPr>
          <a:r>
            <a:rPr lang="ja-JP" altLang="en-US" sz="700" b="0" i="0" u="none" strike="noStrike" baseline="0">
              <a:solidFill>
                <a:srgbClr val="000000"/>
              </a:solidFill>
              <a:latin typeface="ＭＳ Ｐゴシック"/>
              <a:ea typeface="ＭＳ Ｐゴシック"/>
            </a:rPr>
            <a:t>ル</a:t>
          </a: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32</xdr:col>
      <xdr:colOff>19050</xdr:colOff>
      <xdr:row>10</xdr:row>
      <xdr:rowOff>0</xdr:rowOff>
    </xdr:from>
    <xdr:to>
      <xdr:col>32</xdr:col>
      <xdr:colOff>228600</xdr:colOff>
      <xdr:row>10</xdr:row>
      <xdr:rowOff>0</xdr:rowOff>
    </xdr:to>
    <xdr:sp macro="" textlink="">
      <xdr:nvSpPr>
        <xdr:cNvPr id="5" name="テキスト 2">
          <a:extLst>
            <a:ext uri="{FF2B5EF4-FFF2-40B4-BE49-F238E27FC236}">
              <a16:creationId xmlns:a16="http://schemas.microsoft.com/office/drawing/2014/main" id="{00000000-0008-0000-0200-000005000000}"/>
            </a:ext>
          </a:extLst>
        </xdr:cNvPr>
        <xdr:cNvSpPr txBox="1">
          <a:spLocks noChangeArrowheads="1"/>
        </xdr:cNvSpPr>
      </xdr:nvSpPr>
      <xdr:spPr bwMode="auto">
        <a:xfrm>
          <a:off x="8458200" y="248602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総合</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33</xdr:col>
      <xdr:colOff>66675</xdr:colOff>
      <xdr:row>10</xdr:row>
      <xdr:rowOff>0</xdr:rowOff>
    </xdr:from>
    <xdr:to>
      <xdr:col>33</xdr:col>
      <xdr:colOff>219075</xdr:colOff>
      <xdr:row>10</xdr:row>
      <xdr:rowOff>0</xdr:rowOff>
    </xdr:to>
    <xdr:sp macro="" textlink="">
      <xdr:nvSpPr>
        <xdr:cNvPr id="6" name="テキスト 1">
          <a:extLst>
            <a:ext uri="{FF2B5EF4-FFF2-40B4-BE49-F238E27FC236}">
              <a16:creationId xmlns:a16="http://schemas.microsoft.com/office/drawing/2014/main" id="{00000000-0008-0000-0200-000006000000}"/>
            </a:ext>
          </a:extLst>
        </xdr:cNvPr>
        <xdr:cNvSpPr txBox="1">
          <a:spLocks noChangeArrowheads="1"/>
        </xdr:cNvSpPr>
      </xdr:nvSpPr>
      <xdr:spPr bwMode="auto">
        <a:xfrm>
          <a:off x="8772525" y="2486025"/>
          <a:ext cx="1524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ス</a:t>
          </a:r>
        </a:p>
        <a:p>
          <a:pPr algn="l" rtl="0">
            <a:defRPr sz="1000"/>
          </a:pPr>
          <a:r>
            <a:rPr lang="ja-JP" altLang="en-US" sz="700" b="0" i="0" u="none" strike="noStrike" baseline="0">
              <a:solidFill>
                <a:srgbClr val="000000"/>
              </a:solidFill>
              <a:latin typeface="ＭＳ Ｐゴシック"/>
              <a:ea typeface="ＭＳ Ｐゴシック"/>
            </a:rPr>
            <a:t>チ</a:t>
          </a:r>
        </a:p>
        <a:p>
          <a:pPr algn="l" rtl="0">
            <a:defRPr sz="1000"/>
          </a:pPr>
          <a:r>
            <a:rPr lang="ja-JP" altLang="en-US" sz="700" b="0" i="0" u="none" strike="noStrike" baseline="0">
              <a:solidFill>
                <a:srgbClr val="000000"/>
              </a:solidFill>
              <a:latin typeface="ＭＳ Ｐゴシック"/>
              <a:ea typeface="ＭＳ Ｐゴシック"/>
            </a:rPr>
            <a:t> l</a:t>
          </a:r>
        </a:p>
        <a:p>
          <a:pPr algn="l" rtl="0">
            <a:defRPr sz="1000"/>
          </a:pPr>
          <a:r>
            <a:rPr lang="ja-JP" altLang="en-US" sz="700" b="0" i="0" u="none" strike="noStrike" baseline="0">
              <a:solidFill>
                <a:srgbClr val="000000"/>
              </a:solidFill>
              <a:latin typeface="ＭＳ Ｐゴシック"/>
              <a:ea typeface="ＭＳ Ｐゴシック"/>
            </a:rPr>
            <a:t>ル</a:t>
          </a: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33</xdr:col>
      <xdr:colOff>19050</xdr:colOff>
      <xdr:row>10</xdr:row>
      <xdr:rowOff>0</xdr:rowOff>
    </xdr:from>
    <xdr:to>
      <xdr:col>33</xdr:col>
      <xdr:colOff>228600</xdr:colOff>
      <xdr:row>10</xdr:row>
      <xdr:rowOff>0</xdr:rowOff>
    </xdr:to>
    <xdr:sp macro="" textlink="">
      <xdr:nvSpPr>
        <xdr:cNvPr id="7" name="テキスト 2">
          <a:extLst>
            <a:ext uri="{FF2B5EF4-FFF2-40B4-BE49-F238E27FC236}">
              <a16:creationId xmlns:a16="http://schemas.microsoft.com/office/drawing/2014/main" id="{00000000-0008-0000-0200-000007000000}"/>
            </a:ext>
          </a:extLst>
        </xdr:cNvPr>
        <xdr:cNvSpPr txBox="1">
          <a:spLocks noChangeArrowheads="1"/>
        </xdr:cNvSpPr>
      </xdr:nvSpPr>
      <xdr:spPr bwMode="auto">
        <a:xfrm>
          <a:off x="8724900" y="248602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総合</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32</xdr:col>
      <xdr:colOff>66675</xdr:colOff>
      <xdr:row>10</xdr:row>
      <xdr:rowOff>0</xdr:rowOff>
    </xdr:from>
    <xdr:to>
      <xdr:col>32</xdr:col>
      <xdr:colOff>219075</xdr:colOff>
      <xdr:row>10</xdr:row>
      <xdr:rowOff>0</xdr:rowOff>
    </xdr:to>
    <xdr:sp macro="" textlink="">
      <xdr:nvSpPr>
        <xdr:cNvPr id="8" name="テキスト 1">
          <a:extLst>
            <a:ext uri="{FF2B5EF4-FFF2-40B4-BE49-F238E27FC236}">
              <a16:creationId xmlns:a16="http://schemas.microsoft.com/office/drawing/2014/main" id="{00000000-0008-0000-0200-000008000000}"/>
            </a:ext>
          </a:extLst>
        </xdr:cNvPr>
        <xdr:cNvSpPr txBox="1">
          <a:spLocks noChangeArrowheads="1"/>
        </xdr:cNvSpPr>
      </xdr:nvSpPr>
      <xdr:spPr bwMode="auto">
        <a:xfrm>
          <a:off x="8505825" y="2486025"/>
          <a:ext cx="1524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ス</a:t>
          </a:r>
        </a:p>
        <a:p>
          <a:pPr algn="l" rtl="0">
            <a:defRPr sz="1000"/>
          </a:pPr>
          <a:r>
            <a:rPr lang="ja-JP" altLang="en-US" sz="700" b="0" i="0" u="none" strike="noStrike" baseline="0">
              <a:solidFill>
                <a:srgbClr val="000000"/>
              </a:solidFill>
              <a:latin typeface="ＭＳ Ｐゴシック"/>
              <a:ea typeface="ＭＳ Ｐゴシック"/>
            </a:rPr>
            <a:t>チ</a:t>
          </a:r>
        </a:p>
        <a:p>
          <a:pPr algn="l" rtl="0">
            <a:defRPr sz="1000"/>
          </a:pPr>
          <a:r>
            <a:rPr lang="ja-JP" altLang="en-US" sz="700" b="0" i="0" u="none" strike="noStrike" baseline="0">
              <a:solidFill>
                <a:srgbClr val="000000"/>
              </a:solidFill>
              <a:latin typeface="ＭＳ Ｐゴシック"/>
              <a:ea typeface="ＭＳ Ｐゴシック"/>
            </a:rPr>
            <a:t> l</a:t>
          </a:r>
        </a:p>
        <a:p>
          <a:pPr algn="l" rtl="0">
            <a:defRPr sz="1000"/>
          </a:pPr>
          <a:r>
            <a:rPr lang="ja-JP" altLang="en-US" sz="700" b="0" i="0" u="none" strike="noStrike" baseline="0">
              <a:solidFill>
                <a:srgbClr val="000000"/>
              </a:solidFill>
              <a:latin typeface="ＭＳ Ｐゴシック"/>
              <a:ea typeface="ＭＳ Ｐゴシック"/>
            </a:rPr>
            <a:t>ル</a:t>
          </a: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32</xdr:col>
      <xdr:colOff>19050</xdr:colOff>
      <xdr:row>10</xdr:row>
      <xdr:rowOff>0</xdr:rowOff>
    </xdr:from>
    <xdr:to>
      <xdr:col>32</xdr:col>
      <xdr:colOff>228600</xdr:colOff>
      <xdr:row>10</xdr:row>
      <xdr:rowOff>0</xdr:rowOff>
    </xdr:to>
    <xdr:sp macro="" textlink="">
      <xdr:nvSpPr>
        <xdr:cNvPr id="9" name="テキスト 2">
          <a:extLst>
            <a:ext uri="{FF2B5EF4-FFF2-40B4-BE49-F238E27FC236}">
              <a16:creationId xmlns:a16="http://schemas.microsoft.com/office/drawing/2014/main" id="{00000000-0008-0000-0200-000009000000}"/>
            </a:ext>
          </a:extLst>
        </xdr:cNvPr>
        <xdr:cNvSpPr txBox="1">
          <a:spLocks noChangeArrowheads="1"/>
        </xdr:cNvSpPr>
      </xdr:nvSpPr>
      <xdr:spPr bwMode="auto">
        <a:xfrm>
          <a:off x="8458200" y="248602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総合</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56</xdr:col>
      <xdr:colOff>76435</xdr:colOff>
      <xdr:row>9</xdr:row>
      <xdr:rowOff>135230</xdr:rowOff>
    </xdr:from>
    <xdr:to>
      <xdr:col>63</xdr:col>
      <xdr:colOff>241064</xdr:colOff>
      <xdr:row>18</xdr:row>
      <xdr:rowOff>164629</xdr:rowOff>
    </xdr:to>
    <xdr:sp macro="" textlink="">
      <xdr:nvSpPr>
        <xdr:cNvPr id="11" name="テキスト ボックス 10">
          <a:extLst>
            <a:ext uri="{FF2B5EF4-FFF2-40B4-BE49-F238E27FC236}">
              <a16:creationId xmlns:a16="http://schemas.microsoft.com/office/drawing/2014/main" id="{C22EF5C0-60DC-8247-F314-DBDDCC8026E4}"/>
            </a:ext>
          </a:extLst>
        </xdr:cNvPr>
        <xdr:cNvSpPr txBox="1"/>
      </xdr:nvSpPr>
      <xdr:spPr>
        <a:xfrm>
          <a:off x="13499629" y="1952036"/>
          <a:ext cx="1852083" cy="220486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solidFill>
                <a:srgbClr val="FF0000"/>
              </a:solidFill>
            </a:rPr>
            <a:t>ＨＰ掲載用</a:t>
          </a:r>
          <a:endParaRPr kumimoji="1" lang="en-US" altLang="ja-JP" sz="1100">
            <a:solidFill>
              <a:srgbClr val="FF0000"/>
            </a:solidFill>
          </a:endParaRPr>
        </a:p>
        <a:p>
          <a:pPr algn="l"/>
          <a:r>
            <a:rPr kumimoji="1" lang="en-US" altLang="ja-JP" sz="1100">
              <a:solidFill>
                <a:srgbClr val="FF0000"/>
              </a:solidFill>
            </a:rPr>
            <a:t>2026</a:t>
          </a:r>
          <a:r>
            <a:rPr kumimoji="1" lang="ja-JP" altLang="en-US" sz="1100">
              <a:solidFill>
                <a:srgbClr val="FF0000"/>
              </a:solidFill>
            </a:rPr>
            <a:t>年度書式～</a:t>
          </a:r>
          <a:endParaRPr kumimoji="1" lang="en-US" altLang="ja-JP" sz="1100">
            <a:solidFill>
              <a:srgbClr val="FF0000"/>
            </a:solidFill>
          </a:endParaRPr>
        </a:p>
        <a:p>
          <a:pPr algn="l"/>
          <a:r>
            <a:rPr kumimoji="1" lang="ja-JP" altLang="en-US" sz="1100">
              <a:solidFill>
                <a:srgbClr val="FF0000"/>
              </a:solidFill>
            </a:rPr>
            <a:t>セルにロックをかける</a:t>
          </a:r>
          <a:endParaRPr kumimoji="1" lang="en-US" altLang="ja-JP" sz="1100">
            <a:solidFill>
              <a:srgbClr val="FF0000"/>
            </a:solidFill>
          </a:endParaRPr>
        </a:p>
        <a:p>
          <a:pPr algn="l"/>
          <a:r>
            <a:rPr kumimoji="1" lang="ja-JP" altLang="en-US" sz="1100">
              <a:solidFill>
                <a:srgbClr val="FF0000"/>
              </a:solidFill>
            </a:rPr>
            <a:t>　</a:t>
          </a:r>
          <a:r>
            <a:rPr kumimoji="1" lang="en-US" altLang="ja-JP" sz="1100">
              <a:solidFill>
                <a:srgbClr val="FF0000"/>
              </a:solidFill>
            </a:rPr>
            <a:t>28D,28E,28M,28R,28T</a:t>
          </a:r>
        </a:p>
        <a:p>
          <a:pPr algn="l"/>
          <a:r>
            <a:rPr kumimoji="1" lang="en-US" altLang="ja-JP" sz="1100">
              <a:solidFill>
                <a:srgbClr val="FF0000"/>
              </a:solidFill>
            </a:rPr>
            <a:t>   31W,34Y,35Y,36Y,37Y,38W</a:t>
          </a:r>
        </a:p>
        <a:p>
          <a:pPr algn="l"/>
          <a:endParaRPr kumimoji="1" lang="en-US" altLang="ja-JP" sz="1100">
            <a:solidFill>
              <a:srgbClr val="FF0000"/>
            </a:solidFill>
          </a:endParaRPr>
        </a:p>
        <a:p>
          <a:pPr algn="l"/>
          <a:r>
            <a:rPr kumimoji="1" lang="ja-JP" altLang="en-US" sz="1100">
              <a:solidFill>
                <a:srgbClr val="FF0000"/>
              </a:solidFill>
            </a:rPr>
            <a:t>非表示にロックをかける</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保護の解除</a:t>
          </a:r>
          <a:endParaRPr kumimoji="1" lang="en-US" altLang="ja-JP" sz="1100">
            <a:solidFill>
              <a:srgbClr val="FF0000"/>
            </a:solidFill>
          </a:endParaRPr>
        </a:p>
        <a:p>
          <a:pPr algn="l"/>
          <a:r>
            <a:rPr kumimoji="1" lang="en-US" altLang="ja-JP" sz="1100">
              <a:solidFill>
                <a:srgbClr val="FF0000"/>
              </a:solidFill>
            </a:rPr>
            <a:t>PW=jsma</a:t>
          </a:r>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66675</xdr:colOff>
      <xdr:row>11</xdr:row>
      <xdr:rowOff>0</xdr:rowOff>
    </xdr:from>
    <xdr:to>
      <xdr:col>33</xdr:col>
      <xdr:colOff>219075</xdr:colOff>
      <xdr:row>11</xdr:row>
      <xdr:rowOff>0</xdr:rowOff>
    </xdr:to>
    <xdr:sp macro="" textlink="">
      <xdr:nvSpPr>
        <xdr:cNvPr id="2" name="テキスト 1">
          <a:extLst>
            <a:ext uri="{FF2B5EF4-FFF2-40B4-BE49-F238E27FC236}">
              <a16:creationId xmlns:a16="http://schemas.microsoft.com/office/drawing/2014/main" id="{9FCE0060-2B13-45C0-8219-98113051C41B}"/>
            </a:ext>
          </a:extLst>
        </xdr:cNvPr>
        <xdr:cNvSpPr txBox="1">
          <a:spLocks noChangeArrowheads="1"/>
        </xdr:cNvSpPr>
      </xdr:nvSpPr>
      <xdr:spPr bwMode="auto">
        <a:xfrm>
          <a:off x="6530340" y="243078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ス</a:t>
          </a:r>
        </a:p>
        <a:p>
          <a:pPr algn="l" rtl="0">
            <a:defRPr sz="1000"/>
          </a:pPr>
          <a:r>
            <a:rPr lang="ja-JP" altLang="en-US" sz="700" b="0" i="0" u="none" strike="noStrike" baseline="0">
              <a:solidFill>
                <a:srgbClr val="000000"/>
              </a:solidFill>
              <a:latin typeface="ＭＳ Ｐゴシック"/>
              <a:ea typeface="ＭＳ Ｐゴシック"/>
            </a:rPr>
            <a:t>チ</a:t>
          </a:r>
        </a:p>
        <a:p>
          <a:pPr algn="l" rtl="0">
            <a:defRPr sz="1000"/>
          </a:pPr>
          <a:r>
            <a:rPr lang="ja-JP" altLang="en-US" sz="700" b="0" i="0" u="none" strike="noStrike" baseline="0">
              <a:solidFill>
                <a:srgbClr val="000000"/>
              </a:solidFill>
              <a:latin typeface="ＭＳ Ｐゴシック"/>
              <a:ea typeface="ＭＳ Ｐゴシック"/>
            </a:rPr>
            <a:t> l</a:t>
          </a:r>
        </a:p>
        <a:p>
          <a:pPr algn="l" rtl="0">
            <a:defRPr sz="1000"/>
          </a:pPr>
          <a:r>
            <a:rPr lang="ja-JP" altLang="en-US" sz="700" b="0" i="0" u="none" strike="noStrike" baseline="0">
              <a:solidFill>
                <a:srgbClr val="000000"/>
              </a:solidFill>
              <a:latin typeface="ＭＳ Ｐゴシック"/>
              <a:ea typeface="ＭＳ Ｐゴシック"/>
            </a:rPr>
            <a:t>ル</a:t>
          </a: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33</xdr:col>
      <xdr:colOff>19050</xdr:colOff>
      <xdr:row>11</xdr:row>
      <xdr:rowOff>0</xdr:rowOff>
    </xdr:from>
    <xdr:to>
      <xdr:col>33</xdr:col>
      <xdr:colOff>228600</xdr:colOff>
      <xdr:row>11</xdr:row>
      <xdr:rowOff>0</xdr:rowOff>
    </xdr:to>
    <xdr:sp macro="" textlink="">
      <xdr:nvSpPr>
        <xdr:cNvPr id="3" name="テキスト 2">
          <a:extLst>
            <a:ext uri="{FF2B5EF4-FFF2-40B4-BE49-F238E27FC236}">
              <a16:creationId xmlns:a16="http://schemas.microsoft.com/office/drawing/2014/main" id="{2023660E-6201-4E0B-BA3B-D022BB324F22}"/>
            </a:ext>
          </a:extLst>
        </xdr:cNvPr>
        <xdr:cNvSpPr txBox="1">
          <a:spLocks noChangeArrowheads="1"/>
        </xdr:cNvSpPr>
      </xdr:nvSpPr>
      <xdr:spPr bwMode="auto">
        <a:xfrm>
          <a:off x="6530340" y="243078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総合</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32</xdr:col>
      <xdr:colOff>66675</xdr:colOff>
      <xdr:row>11</xdr:row>
      <xdr:rowOff>0</xdr:rowOff>
    </xdr:from>
    <xdr:to>
      <xdr:col>32</xdr:col>
      <xdr:colOff>219075</xdr:colOff>
      <xdr:row>11</xdr:row>
      <xdr:rowOff>0</xdr:rowOff>
    </xdr:to>
    <xdr:sp macro="" textlink="">
      <xdr:nvSpPr>
        <xdr:cNvPr id="4" name="テキスト 1">
          <a:extLst>
            <a:ext uri="{FF2B5EF4-FFF2-40B4-BE49-F238E27FC236}">
              <a16:creationId xmlns:a16="http://schemas.microsoft.com/office/drawing/2014/main" id="{CE232F2E-9B61-49B7-B11A-A94EBAEEE361}"/>
            </a:ext>
          </a:extLst>
        </xdr:cNvPr>
        <xdr:cNvSpPr txBox="1">
          <a:spLocks noChangeArrowheads="1"/>
        </xdr:cNvSpPr>
      </xdr:nvSpPr>
      <xdr:spPr bwMode="auto">
        <a:xfrm>
          <a:off x="6530340" y="243078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ス</a:t>
          </a:r>
        </a:p>
        <a:p>
          <a:pPr algn="l" rtl="0">
            <a:defRPr sz="1000"/>
          </a:pPr>
          <a:r>
            <a:rPr lang="ja-JP" altLang="en-US" sz="700" b="0" i="0" u="none" strike="noStrike" baseline="0">
              <a:solidFill>
                <a:srgbClr val="000000"/>
              </a:solidFill>
              <a:latin typeface="ＭＳ Ｐゴシック"/>
              <a:ea typeface="ＭＳ Ｐゴシック"/>
            </a:rPr>
            <a:t>チ</a:t>
          </a:r>
        </a:p>
        <a:p>
          <a:pPr algn="l" rtl="0">
            <a:defRPr sz="1000"/>
          </a:pPr>
          <a:r>
            <a:rPr lang="ja-JP" altLang="en-US" sz="700" b="0" i="0" u="none" strike="noStrike" baseline="0">
              <a:solidFill>
                <a:srgbClr val="000000"/>
              </a:solidFill>
              <a:latin typeface="ＭＳ Ｐゴシック"/>
              <a:ea typeface="ＭＳ Ｐゴシック"/>
            </a:rPr>
            <a:t> l</a:t>
          </a:r>
        </a:p>
        <a:p>
          <a:pPr algn="l" rtl="0">
            <a:defRPr sz="1000"/>
          </a:pPr>
          <a:r>
            <a:rPr lang="ja-JP" altLang="en-US" sz="700" b="0" i="0" u="none" strike="noStrike" baseline="0">
              <a:solidFill>
                <a:srgbClr val="000000"/>
              </a:solidFill>
              <a:latin typeface="ＭＳ Ｐゴシック"/>
              <a:ea typeface="ＭＳ Ｐゴシック"/>
            </a:rPr>
            <a:t>ル</a:t>
          </a: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32</xdr:col>
      <xdr:colOff>19050</xdr:colOff>
      <xdr:row>11</xdr:row>
      <xdr:rowOff>0</xdr:rowOff>
    </xdr:from>
    <xdr:to>
      <xdr:col>32</xdr:col>
      <xdr:colOff>228600</xdr:colOff>
      <xdr:row>11</xdr:row>
      <xdr:rowOff>0</xdr:rowOff>
    </xdr:to>
    <xdr:sp macro="" textlink="">
      <xdr:nvSpPr>
        <xdr:cNvPr id="5" name="テキスト 2">
          <a:extLst>
            <a:ext uri="{FF2B5EF4-FFF2-40B4-BE49-F238E27FC236}">
              <a16:creationId xmlns:a16="http://schemas.microsoft.com/office/drawing/2014/main" id="{84A56B19-D739-4363-99A3-EC23582B2E2D}"/>
            </a:ext>
          </a:extLst>
        </xdr:cNvPr>
        <xdr:cNvSpPr txBox="1">
          <a:spLocks noChangeArrowheads="1"/>
        </xdr:cNvSpPr>
      </xdr:nvSpPr>
      <xdr:spPr bwMode="auto">
        <a:xfrm>
          <a:off x="6530340" y="243078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総合</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33</xdr:col>
      <xdr:colOff>66675</xdr:colOff>
      <xdr:row>11</xdr:row>
      <xdr:rowOff>0</xdr:rowOff>
    </xdr:from>
    <xdr:to>
      <xdr:col>33</xdr:col>
      <xdr:colOff>219075</xdr:colOff>
      <xdr:row>11</xdr:row>
      <xdr:rowOff>0</xdr:rowOff>
    </xdr:to>
    <xdr:sp macro="" textlink="">
      <xdr:nvSpPr>
        <xdr:cNvPr id="6" name="テキスト 1">
          <a:extLst>
            <a:ext uri="{FF2B5EF4-FFF2-40B4-BE49-F238E27FC236}">
              <a16:creationId xmlns:a16="http://schemas.microsoft.com/office/drawing/2014/main" id="{B38118E5-E12D-4C71-8E18-A4533C39CD1D}"/>
            </a:ext>
          </a:extLst>
        </xdr:cNvPr>
        <xdr:cNvSpPr txBox="1">
          <a:spLocks noChangeArrowheads="1"/>
        </xdr:cNvSpPr>
      </xdr:nvSpPr>
      <xdr:spPr bwMode="auto">
        <a:xfrm>
          <a:off x="6530340" y="243078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ス</a:t>
          </a:r>
        </a:p>
        <a:p>
          <a:pPr algn="l" rtl="0">
            <a:defRPr sz="1000"/>
          </a:pPr>
          <a:r>
            <a:rPr lang="ja-JP" altLang="en-US" sz="700" b="0" i="0" u="none" strike="noStrike" baseline="0">
              <a:solidFill>
                <a:srgbClr val="000000"/>
              </a:solidFill>
              <a:latin typeface="ＭＳ Ｐゴシック"/>
              <a:ea typeface="ＭＳ Ｐゴシック"/>
            </a:rPr>
            <a:t>チ</a:t>
          </a:r>
        </a:p>
        <a:p>
          <a:pPr algn="l" rtl="0">
            <a:defRPr sz="1000"/>
          </a:pPr>
          <a:r>
            <a:rPr lang="ja-JP" altLang="en-US" sz="700" b="0" i="0" u="none" strike="noStrike" baseline="0">
              <a:solidFill>
                <a:srgbClr val="000000"/>
              </a:solidFill>
              <a:latin typeface="ＭＳ Ｐゴシック"/>
              <a:ea typeface="ＭＳ Ｐゴシック"/>
            </a:rPr>
            <a:t> l</a:t>
          </a:r>
        </a:p>
        <a:p>
          <a:pPr algn="l" rtl="0">
            <a:defRPr sz="1000"/>
          </a:pPr>
          <a:r>
            <a:rPr lang="ja-JP" altLang="en-US" sz="700" b="0" i="0" u="none" strike="noStrike" baseline="0">
              <a:solidFill>
                <a:srgbClr val="000000"/>
              </a:solidFill>
              <a:latin typeface="ＭＳ Ｐゴシック"/>
              <a:ea typeface="ＭＳ Ｐゴシック"/>
            </a:rPr>
            <a:t>ル</a:t>
          </a: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33</xdr:col>
      <xdr:colOff>19050</xdr:colOff>
      <xdr:row>11</xdr:row>
      <xdr:rowOff>0</xdr:rowOff>
    </xdr:from>
    <xdr:to>
      <xdr:col>33</xdr:col>
      <xdr:colOff>228600</xdr:colOff>
      <xdr:row>11</xdr:row>
      <xdr:rowOff>0</xdr:rowOff>
    </xdr:to>
    <xdr:sp macro="" textlink="">
      <xdr:nvSpPr>
        <xdr:cNvPr id="7" name="テキスト 2">
          <a:extLst>
            <a:ext uri="{FF2B5EF4-FFF2-40B4-BE49-F238E27FC236}">
              <a16:creationId xmlns:a16="http://schemas.microsoft.com/office/drawing/2014/main" id="{970C014F-F916-443E-83B7-7302B8D9CBCE}"/>
            </a:ext>
          </a:extLst>
        </xdr:cNvPr>
        <xdr:cNvSpPr txBox="1">
          <a:spLocks noChangeArrowheads="1"/>
        </xdr:cNvSpPr>
      </xdr:nvSpPr>
      <xdr:spPr bwMode="auto">
        <a:xfrm>
          <a:off x="6530340" y="243078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総合</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32</xdr:col>
      <xdr:colOff>66675</xdr:colOff>
      <xdr:row>11</xdr:row>
      <xdr:rowOff>0</xdr:rowOff>
    </xdr:from>
    <xdr:to>
      <xdr:col>32</xdr:col>
      <xdr:colOff>219075</xdr:colOff>
      <xdr:row>11</xdr:row>
      <xdr:rowOff>0</xdr:rowOff>
    </xdr:to>
    <xdr:sp macro="" textlink="">
      <xdr:nvSpPr>
        <xdr:cNvPr id="8" name="テキスト 1">
          <a:extLst>
            <a:ext uri="{FF2B5EF4-FFF2-40B4-BE49-F238E27FC236}">
              <a16:creationId xmlns:a16="http://schemas.microsoft.com/office/drawing/2014/main" id="{E727190F-9909-468B-81D7-9E859336F3CD}"/>
            </a:ext>
          </a:extLst>
        </xdr:cNvPr>
        <xdr:cNvSpPr txBox="1">
          <a:spLocks noChangeArrowheads="1"/>
        </xdr:cNvSpPr>
      </xdr:nvSpPr>
      <xdr:spPr bwMode="auto">
        <a:xfrm>
          <a:off x="6530340" y="243078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ス</a:t>
          </a:r>
        </a:p>
        <a:p>
          <a:pPr algn="l" rtl="0">
            <a:defRPr sz="1000"/>
          </a:pPr>
          <a:r>
            <a:rPr lang="ja-JP" altLang="en-US" sz="700" b="0" i="0" u="none" strike="noStrike" baseline="0">
              <a:solidFill>
                <a:srgbClr val="000000"/>
              </a:solidFill>
              <a:latin typeface="ＭＳ Ｐゴシック"/>
              <a:ea typeface="ＭＳ Ｐゴシック"/>
            </a:rPr>
            <a:t>チ</a:t>
          </a:r>
        </a:p>
        <a:p>
          <a:pPr algn="l" rtl="0">
            <a:defRPr sz="1000"/>
          </a:pPr>
          <a:r>
            <a:rPr lang="ja-JP" altLang="en-US" sz="700" b="0" i="0" u="none" strike="noStrike" baseline="0">
              <a:solidFill>
                <a:srgbClr val="000000"/>
              </a:solidFill>
              <a:latin typeface="ＭＳ Ｐゴシック"/>
              <a:ea typeface="ＭＳ Ｐゴシック"/>
            </a:rPr>
            <a:t> l</a:t>
          </a:r>
        </a:p>
        <a:p>
          <a:pPr algn="l" rtl="0">
            <a:defRPr sz="1000"/>
          </a:pPr>
          <a:r>
            <a:rPr lang="ja-JP" altLang="en-US" sz="700" b="0" i="0" u="none" strike="noStrike" baseline="0">
              <a:solidFill>
                <a:srgbClr val="000000"/>
              </a:solidFill>
              <a:latin typeface="ＭＳ Ｐゴシック"/>
              <a:ea typeface="ＭＳ Ｐゴシック"/>
            </a:rPr>
            <a:t>ル</a:t>
          </a: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32</xdr:col>
      <xdr:colOff>19050</xdr:colOff>
      <xdr:row>11</xdr:row>
      <xdr:rowOff>0</xdr:rowOff>
    </xdr:from>
    <xdr:to>
      <xdr:col>32</xdr:col>
      <xdr:colOff>228600</xdr:colOff>
      <xdr:row>11</xdr:row>
      <xdr:rowOff>0</xdr:rowOff>
    </xdr:to>
    <xdr:sp macro="" textlink="">
      <xdr:nvSpPr>
        <xdr:cNvPr id="9" name="テキスト 2">
          <a:extLst>
            <a:ext uri="{FF2B5EF4-FFF2-40B4-BE49-F238E27FC236}">
              <a16:creationId xmlns:a16="http://schemas.microsoft.com/office/drawing/2014/main" id="{F643B74C-0D90-4F32-951A-539F37741750}"/>
            </a:ext>
          </a:extLst>
        </xdr:cNvPr>
        <xdr:cNvSpPr txBox="1">
          <a:spLocks noChangeArrowheads="1"/>
        </xdr:cNvSpPr>
      </xdr:nvSpPr>
      <xdr:spPr bwMode="auto">
        <a:xfrm>
          <a:off x="6530340" y="243078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総合</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106017</xdr:colOff>
      <xdr:row>4</xdr:row>
      <xdr:rowOff>72887</xdr:rowOff>
    </xdr:from>
    <xdr:to>
      <xdr:col>8</xdr:col>
      <xdr:colOff>81203</xdr:colOff>
      <xdr:row>6</xdr:row>
      <xdr:rowOff>102700</xdr:rowOff>
    </xdr:to>
    <xdr:sp macro="" textlink="">
      <xdr:nvSpPr>
        <xdr:cNvPr id="10" name="テキスト ボックス 9">
          <a:extLst>
            <a:ext uri="{FF2B5EF4-FFF2-40B4-BE49-F238E27FC236}">
              <a16:creationId xmlns:a16="http://schemas.microsoft.com/office/drawing/2014/main" id="{335D90C1-AB39-4458-ACF4-5B805A68E331}"/>
            </a:ext>
          </a:extLst>
        </xdr:cNvPr>
        <xdr:cNvSpPr txBox="1"/>
      </xdr:nvSpPr>
      <xdr:spPr>
        <a:xfrm>
          <a:off x="258417" y="926327"/>
          <a:ext cx="1628726" cy="456533"/>
        </a:xfrm>
        <a:prstGeom prst="rect">
          <a:avLst/>
        </a:prstGeom>
        <a:solidFill>
          <a:srgbClr val="FF0000"/>
        </a:solidFill>
        <a:ln>
          <a:solidFill>
            <a:srgbClr val="FF0000"/>
          </a:solidFill>
        </a:ln>
        <a:effectLst/>
      </xdr:spPr>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記入要領</a:t>
          </a:r>
        </a:p>
      </xdr:txBody>
    </xdr:sp>
    <xdr:clientData/>
  </xdr:twoCellAnchor>
  <xdr:twoCellAnchor>
    <xdr:from>
      <xdr:col>3</xdr:col>
      <xdr:colOff>3129</xdr:colOff>
      <xdr:row>7</xdr:row>
      <xdr:rowOff>59918</xdr:rowOff>
    </xdr:from>
    <xdr:to>
      <xdr:col>13</xdr:col>
      <xdr:colOff>132337</xdr:colOff>
      <xdr:row>9</xdr:row>
      <xdr:rowOff>18666</xdr:rowOff>
    </xdr:to>
    <xdr:sp macro="" textlink="">
      <xdr:nvSpPr>
        <xdr:cNvPr id="11" name="AutoShape 51">
          <a:extLst>
            <a:ext uri="{FF2B5EF4-FFF2-40B4-BE49-F238E27FC236}">
              <a16:creationId xmlns:a16="http://schemas.microsoft.com/office/drawing/2014/main" id="{28EE07FC-8EE2-4A71-87E0-125CF180BFBB}"/>
            </a:ext>
          </a:extLst>
        </xdr:cNvPr>
        <xdr:cNvSpPr>
          <a:spLocks noChangeArrowheads="1"/>
        </xdr:cNvSpPr>
      </xdr:nvSpPr>
      <xdr:spPr bwMode="auto">
        <a:xfrm>
          <a:off x="627969" y="1553438"/>
          <a:ext cx="2491408" cy="248308"/>
        </a:xfrm>
        <a:prstGeom prst="wedgeRoundRectCallout">
          <a:avLst>
            <a:gd name="adj1" fmla="val 47014"/>
            <a:gd name="adj2" fmla="val 157894"/>
            <a:gd name="adj3" fmla="val 16667"/>
          </a:avLst>
        </a:prstGeom>
        <a:solidFill>
          <a:srgbClr val="5B9BD5">
            <a:lumMod val="40000"/>
            <a:lumOff val="60000"/>
          </a:srgbClr>
        </a:solidFill>
        <a:ln w="9525">
          <a:solidFill>
            <a:srgbClr xmlns:mc="http://schemas.openxmlformats.org/markup-compatibility/2006" xmlns:a14="http://schemas.microsoft.com/office/drawing/2010/main" val="0000FF" mc:Ignorable="a14" a14:legacySpreadsheetColorIndex="12"/>
          </a:solidFill>
          <a:miter lim="800000"/>
          <a:headEnd/>
          <a:tailEnd/>
        </a:ln>
        <a:effectLst>
          <a:outerShdw dist="35921" dir="2700000" algn="ctr" rotWithShape="0">
            <a:srgbClr xmlns:mc="http://schemas.openxmlformats.org/markup-compatibility/2006" xmlns:a14="http://schemas.microsoft.com/office/drawing/2010/main" val="0000FF" mc:Ignorable="a14" a14:legacySpreadsheetColorIndex="12"/>
          </a:outerShdw>
        </a:effectLst>
      </xdr:spPr>
      <xdr:txBody>
        <a:bodyPr vertOverflow="clip" wrap="square" lIns="36576" tIns="18288" rIns="36576"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P創英角ｺﾞｼｯｸUB"/>
              <a:ea typeface="HGP創英角ｺﾞｼｯｸUB"/>
            </a:rPr>
            <a:t>全角で一文字空けてください。</a:t>
          </a:r>
        </a:p>
      </xdr:txBody>
    </xdr:sp>
    <xdr:clientData/>
  </xdr:twoCellAnchor>
  <xdr:twoCellAnchor>
    <xdr:from>
      <xdr:col>0</xdr:col>
      <xdr:colOff>145774</xdr:colOff>
      <xdr:row>11</xdr:row>
      <xdr:rowOff>31826</xdr:rowOff>
    </xdr:from>
    <xdr:to>
      <xdr:col>9</xdr:col>
      <xdr:colOff>229883</xdr:colOff>
      <xdr:row>14</xdr:row>
      <xdr:rowOff>39481</xdr:rowOff>
    </xdr:to>
    <xdr:sp macro="" textlink="">
      <xdr:nvSpPr>
        <xdr:cNvPr id="12" name="AutoShape 51">
          <a:extLst>
            <a:ext uri="{FF2B5EF4-FFF2-40B4-BE49-F238E27FC236}">
              <a16:creationId xmlns:a16="http://schemas.microsoft.com/office/drawing/2014/main" id="{3BAEA178-D352-4BE5-A08F-D0895E25C434}"/>
            </a:ext>
          </a:extLst>
        </xdr:cNvPr>
        <xdr:cNvSpPr>
          <a:spLocks noChangeArrowheads="1"/>
        </xdr:cNvSpPr>
      </xdr:nvSpPr>
      <xdr:spPr bwMode="auto">
        <a:xfrm>
          <a:off x="145774" y="2462606"/>
          <a:ext cx="2126269" cy="762035"/>
        </a:xfrm>
        <a:prstGeom prst="wedgeRoundRectCallout">
          <a:avLst>
            <a:gd name="adj1" fmla="val 51315"/>
            <a:gd name="adj2" fmla="val 63013"/>
            <a:gd name="adj3" fmla="val 16667"/>
          </a:avLst>
        </a:prstGeom>
        <a:solidFill>
          <a:srgbClr val="5B9BD5">
            <a:lumMod val="40000"/>
            <a:lumOff val="60000"/>
          </a:srgbClr>
        </a:solidFill>
        <a:ln w="9525">
          <a:solidFill>
            <a:srgbClr xmlns:mc="http://schemas.openxmlformats.org/markup-compatibility/2006" xmlns:a14="http://schemas.microsoft.com/office/drawing/2010/main" val="0000FF" mc:Ignorable="a14" a14:legacySpreadsheetColorIndex="12"/>
          </a:solidFill>
          <a:miter lim="800000"/>
          <a:headEnd/>
          <a:tailEnd/>
        </a:ln>
        <a:effectLst>
          <a:outerShdw dist="35921" dir="2700000" algn="ctr" rotWithShape="0">
            <a:srgbClr xmlns:mc="http://schemas.openxmlformats.org/markup-compatibility/2006" xmlns:a14="http://schemas.microsoft.com/office/drawing/2010/main" val="0000FF" mc:Ignorable="a14" a14:legacySpreadsheetColorIndex="12"/>
          </a:outerShdw>
        </a:effectLst>
      </xdr:spPr>
      <xdr:txBody>
        <a:bodyPr vertOverflow="clip" wrap="square" lIns="36576" tIns="18288" rIns="36576"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P創英角ｺﾞｼｯｸUB"/>
              <a:ea typeface="HGP創英角ｺﾞｼｯｸUB"/>
            </a:rPr>
            <a:t>担当職種を１つ選んでください。</a:t>
          </a:r>
          <a:endParaRPr kumimoji="0" lang="en-US" altLang="ja-JP" sz="1100" b="0" i="0" u="none" strike="noStrike" kern="0" cap="none" spc="0" normalizeH="0" baseline="0" noProof="0">
            <a:ln>
              <a:noFill/>
            </a:ln>
            <a:solidFill>
              <a:srgbClr val="000000"/>
            </a:solidFill>
            <a:effectLst/>
            <a:uLnTx/>
            <a:uFillTx/>
            <a:latin typeface="HGP創英角ｺﾞｼｯｸUB"/>
            <a:ea typeface="HGP創英角ｺﾞｼｯｸUB"/>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P創英角ｺﾞｼｯｸUB"/>
              <a:ea typeface="HGP創英角ｺﾞｼｯｸUB"/>
            </a:rPr>
            <a:t>但し該当する職種がない場合は「その他」を選択してください。</a:t>
          </a:r>
          <a:endParaRPr kumimoji="0" lang="en-US" altLang="ja-JP" sz="1100" b="0" i="0" u="none" strike="noStrike" kern="0" cap="none" spc="0" normalizeH="0" baseline="0" noProof="0">
            <a:ln>
              <a:noFill/>
            </a:ln>
            <a:solidFill>
              <a:srgbClr val="000000"/>
            </a:solidFill>
            <a:effectLst/>
            <a:uLnTx/>
            <a:uFillTx/>
            <a:latin typeface="HGP創英角ｺﾞｼｯｸUB"/>
            <a:ea typeface="HGP創英角ｺﾞｼｯｸUB"/>
          </a:endParaRPr>
        </a:p>
      </xdr:txBody>
    </xdr:sp>
    <xdr:clientData/>
  </xdr:twoCellAnchor>
  <xdr:twoCellAnchor>
    <xdr:from>
      <xdr:col>13</xdr:col>
      <xdr:colOff>217004</xdr:colOff>
      <xdr:row>3</xdr:row>
      <xdr:rowOff>44458</xdr:rowOff>
    </xdr:from>
    <xdr:to>
      <xdr:col>26</xdr:col>
      <xdr:colOff>57094</xdr:colOff>
      <xdr:row>4</xdr:row>
      <xdr:rowOff>154686</xdr:rowOff>
    </xdr:to>
    <xdr:sp macro="" textlink="">
      <xdr:nvSpPr>
        <xdr:cNvPr id="13" name="AutoShape 52">
          <a:extLst>
            <a:ext uri="{FF2B5EF4-FFF2-40B4-BE49-F238E27FC236}">
              <a16:creationId xmlns:a16="http://schemas.microsoft.com/office/drawing/2014/main" id="{D7FFA36F-E5A3-4761-A26A-8A555ACB8094}"/>
            </a:ext>
          </a:extLst>
        </xdr:cNvPr>
        <xdr:cNvSpPr>
          <a:spLocks noChangeArrowheads="1"/>
        </xdr:cNvSpPr>
      </xdr:nvSpPr>
      <xdr:spPr bwMode="auto">
        <a:xfrm>
          <a:off x="3204044" y="684538"/>
          <a:ext cx="2910950" cy="323588"/>
        </a:xfrm>
        <a:prstGeom prst="wedgeRoundRectCallout">
          <a:avLst>
            <a:gd name="adj1" fmla="val -2632"/>
            <a:gd name="adj2" fmla="val 151787"/>
            <a:gd name="adj3" fmla="val 16667"/>
          </a:avLst>
        </a:prstGeom>
        <a:solidFill>
          <a:srgbClr val="FFC000">
            <a:lumMod val="40000"/>
            <a:lumOff val="60000"/>
          </a:srgbClr>
        </a:solidFill>
        <a:ln w="9525">
          <a:solidFill>
            <a:srgbClr val="FF3300"/>
          </a:solidFill>
          <a:miter lim="800000"/>
          <a:headEnd/>
          <a:tailEnd/>
        </a:ln>
        <a:effectLst>
          <a:outerShdw dist="35921" dir="2700000" algn="ctr" rotWithShape="0">
            <a:srgbClr val="FF3300"/>
          </a:outerShdw>
        </a:effectLst>
      </xdr:spPr>
      <xdr:txBody>
        <a:bodyPr vertOverflow="clip" wrap="square" lIns="36576" tIns="18288" rIns="36576"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P創英角ｺﾞｼｯｸUB"/>
              <a:ea typeface="HGP創英角ｺﾞｼｯｸUB"/>
            </a:rPr>
            <a:t>「▼」ボタンをクリックし、リストより選択して下さい</a:t>
          </a:r>
        </a:p>
      </xdr:txBody>
    </xdr:sp>
    <xdr:clientData/>
  </xdr:twoCellAnchor>
  <xdr:twoCellAnchor>
    <xdr:from>
      <xdr:col>12</xdr:col>
      <xdr:colOff>90407</xdr:colOff>
      <xdr:row>1</xdr:row>
      <xdr:rowOff>119269</xdr:rowOff>
    </xdr:from>
    <xdr:to>
      <xdr:col>19</xdr:col>
      <xdr:colOff>165825</xdr:colOff>
      <xdr:row>2</xdr:row>
      <xdr:rowOff>167589</xdr:rowOff>
    </xdr:to>
    <xdr:sp macro="" textlink="">
      <xdr:nvSpPr>
        <xdr:cNvPr id="14" name="AutoShape 51">
          <a:extLst>
            <a:ext uri="{FF2B5EF4-FFF2-40B4-BE49-F238E27FC236}">
              <a16:creationId xmlns:a16="http://schemas.microsoft.com/office/drawing/2014/main" id="{0B9AF5A1-A210-4C2B-B7E9-4A7B66C8FC84}"/>
            </a:ext>
          </a:extLst>
        </xdr:cNvPr>
        <xdr:cNvSpPr>
          <a:spLocks noChangeArrowheads="1"/>
        </xdr:cNvSpPr>
      </xdr:nvSpPr>
      <xdr:spPr bwMode="auto">
        <a:xfrm>
          <a:off x="2841227" y="332629"/>
          <a:ext cx="1728958" cy="261680"/>
        </a:xfrm>
        <a:prstGeom prst="wedgeRoundRectCallout">
          <a:avLst>
            <a:gd name="adj1" fmla="val 59184"/>
            <a:gd name="adj2" fmla="val 29035"/>
            <a:gd name="adj3" fmla="val 16667"/>
          </a:avLst>
        </a:prstGeom>
        <a:solidFill>
          <a:srgbClr val="5B9BD5">
            <a:lumMod val="40000"/>
            <a:lumOff val="60000"/>
          </a:srgbClr>
        </a:solidFill>
        <a:ln w="9525">
          <a:solidFill>
            <a:srgbClr xmlns:mc="http://schemas.openxmlformats.org/markup-compatibility/2006" xmlns:a14="http://schemas.microsoft.com/office/drawing/2010/main" val="0000FF" mc:Ignorable="a14" a14:legacySpreadsheetColorIndex="12"/>
          </a:solidFill>
          <a:miter lim="800000"/>
          <a:headEnd/>
          <a:tailEnd/>
        </a:ln>
        <a:effectLst>
          <a:outerShdw dist="35921" dir="2700000" algn="ctr" rotWithShape="0">
            <a:srgbClr xmlns:mc="http://schemas.openxmlformats.org/markup-compatibility/2006" xmlns:a14="http://schemas.microsoft.com/office/drawing/2010/main" val="0000FF" mc:Ignorable="a14" a14:legacySpreadsheetColorIndex="12"/>
          </a:outerShdw>
        </a:effectLst>
      </xdr:spPr>
      <xdr:txBody>
        <a:bodyPr vertOverflow="clip" wrap="square" lIns="36576" tIns="18288" rIns="36576"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P創英角ｺﾞｼｯｸUB"/>
              <a:ea typeface="HGP創英角ｺﾞｼｯｸUB"/>
            </a:rPr>
            <a:t>年は西暦で記入してください</a:t>
          </a:r>
        </a:p>
      </xdr:txBody>
    </xdr:sp>
    <xdr:clientData/>
  </xdr:twoCellAnchor>
  <xdr:twoCellAnchor>
    <xdr:from>
      <xdr:col>10</xdr:col>
      <xdr:colOff>140943</xdr:colOff>
      <xdr:row>33</xdr:row>
      <xdr:rowOff>30460</xdr:rowOff>
    </xdr:from>
    <xdr:to>
      <xdr:col>11</xdr:col>
      <xdr:colOff>136461</xdr:colOff>
      <xdr:row>33</xdr:row>
      <xdr:rowOff>133000</xdr:rowOff>
    </xdr:to>
    <xdr:sp macro="" textlink="">
      <xdr:nvSpPr>
        <xdr:cNvPr id="15" name="AutoShape 53">
          <a:extLst>
            <a:ext uri="{FF2B5EF4-FFF2-40B4-BE49-F238E27FC236}">
              <a16:creationId xmlns:a16="http://schemas.microsoft.com/office/drawing/2014/main" id="{82EE884A-1514-4F5C-89A5-4F04D4B48F6B}"/>
            </a:ext>
          </a:extLst>
        </xdr:cNvPr>
        <xdr:cNvSpPr>
          <a:spLocks noChangeArrowheads="1"/>
        </xdr:cNvSpPr>
      </xdr:nvSpPr>
      <xdr:spPr bwMode="auto">
        <a:xfrm>
          <a:off x="2419323" y="7170400"/>
          <a:ext cx="231738" cy="102540"/>
        </a:xfrm>
        <a:prstGeom prst="wedgeRoundRectCallout">
          <a:avLst>
            <a:gd name="adj1" fmla="val 165526"/>
            <a:gd name="adj2" fmla="val -793930"/>
            <a:gd name="adj3" fmla="val 16667"/>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969696" mc:Ignorable="a14" a14:legacySpreadsheetColorIndex="55"/>
          </a:solidFill>
          <a:miter lim="800000"/>
          <a:headEnd/>
          <a:tailEnd/>
        </a:ln>
        <a:effectLst>
          <a:outerShdw dist="35921" dir="2700000" algn="ctr" rotWithShape="0">
            <a:srgbClr xmlns:mc="http://schemas.openxmlformats.org/markup-compatibility/2006" xmlns:a14="http://schemas.microsoft.com/office/drawing/2010/main" val="424242" mc:Ignorable="a14" a14:legacySpreadsheetColorIndex="63"/>
          </a:outerShdw>
        </a:effectLst>
      </xdr:spPr>
      <xdr:txBody>
        <a:bodyPr vertOverflow="clip" wrap="square" lIns="18288" tIns="0"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13</xdr:col>
      <xdr:colOff>154517</xdr:colOff>
      <xdr:row>33</xdr:row>
      <xdr:rowOff>34693</xdr:rowOff>
    </xdr:from>
    <xdr:to>
      <xdr:col>14</xdr:col>
      <xdr:colOff>150035</xdr:colOff>
      <xdr:row>33</xdr:row>
      <xdr:rowOff>137233</xdr:rowOff>
    </xdr:to>
    <xdr:sp macro="" textlink="">
      <xdr:nvSpPr>
        <xdr:cNvPr id="16" name="AutoShape 53">
          <a:extLst>
            <a:ext uri="{FF2B5EF4-FFF2-40B4-BE49-F238E27FC236}">
              <a16:creationId xmlns:a16="http://schemas.microsoft.com/office/drawing/2014/main" id="{5A16552D-909A-4C63-8F9C-35F2EF687E5C}"/>
            </a:ext>
          </a:extLst>
        </xdr:cNvPr>
        <xdr:cNvSpPr>
          <a:spLocks noChangeArrowheads="1"/>
        </xdr:cNvSpPr>
      </xdr:nvSpPr>
      <xdr:spPr bwMode="auto">
        <a:xfrm>
          <a:off x="3141557" y="7174633"/>
          <a:ext cx="231738" cy="102540"/>
        </a:xfrm>
        <a:prstGeom prst="wedgeRoundRectCallout">
          <a:avLst>
            <a:gd name="adj1" fmla="val 388961"/>
            <a:gd name="adj2" fmla="val -762966"/>
            <a:gd name="adj3" fmla="val 16667"/>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969696" mc:Ignorable="a14" a14:legacySpreadsheetColorIndex="55"/>
          </a:solidFill>
          <a:miter lim="800000"/>
          <a:headEnd/>
          <a:tailEnd/>
        </a:ln>
        <a:effectLst>
          <a:outerShdw dist="35921" dir="2700000" algn="ctr" rotWithShape="0">
            <a:srgbClr xmlns:mc="http://schemas.openxmlformats.org/markup-compatibility/2006" xmlns:a14="http://schemas.microsoft.com/office/drawing/2010/main" val="424242" mc:Ignorable="a14" a14:legacySpreadsheetColorIndex="63"/>
          </a:outerShdw>
        </a:effectLst>
      </xdr:spPr>
      <xdr:txBody>
        <a:bodyPr vertOverflow="clip" wrap="square" lIns="18288" tIns="0"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15</xdr:col>
      <xdr:colOff>205550</xdr:colOff>
      <xdr:row>33</xdr:row>
      <xdr:rowOff>123595</xdr:rowOff>
    </xdr:from>
    <xdr:to>
      <xdr:col>16</xdr:col>
      <xdr:colOff>201068</xdr:colOff>
      <xdr:row>34</xdr:row>
      <xdr:rowOff>14100</xdr:rowOff>
    </xdr:to>
    <xdr:sp macro="" textlink="">
      <xdr:nvSpPr>
        <xdr:cNvPr id="17" name="AutoShape 53">
          <a:extLst>
            <a:ext uri="{FF2B5EF4-FFF2-40B4-BE49-F238E27FC236}">
              <a16:creationId xmlns:a16="http://schemas.microsoft.com/office/drawing/2014/main" id="{1EF40704-1827-4603-B485-4392F6DDAAFC}"/>
            </a:ext>
          </a:extLst>
        </xdr:cNvPr>
        <xdr:cNvSpPr>
          <a:spLocks noChangeArrowheads="1"/>
        </xdr:cNvSpPr>
      </xdr:nvSpPr>
      <xdr:spPr bwMode="auto">
        <a:xfrm>
          <a:off x="3665030" y="7263535"/>
          <a:ext cx="231738" cy="103865"/>
        </a:xfrm>
        <a:prstGeom prst="wedgeRoundRectCallout">
          <a:avLst>
            <a:gd name="adj1" fmla="val 754582"/>
            <a:gd name="adj2" fmla="val -556542"/>
            <a:gd name="adj3" fmla="val 16667"/>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969696" mc:Ignorable="a14" a14:legacySpreadsheetColorIndex="55"/>
          </a:solidFill>
          <a:miter lim="800000"/>
          <a:headEnd/>
          <a:tailEnd/>
        </a:ln>
        <a:effectLst>
          <a:outerShdw dist="35921" dir="2700000" algn="ctr" rotWithShape="0">
            <a:srgbClr xmlns:mc="http://schemas.openxmlformats.org/markup-compatibility/2006" xmlns:a14="http://schemas.microsoft.com/office/drawing/2010/main" val="424242" mc:Ignorable="a14" a14:legacySpreadsheetColorIndex="63"/>
          </a:outerShdw>
        </a:effectLst>
      </xdr:spPr>
      <xdr:txBody>
        <a:bodyPr vertOverflow="clip" wrap="square" lIns="18288" tIns="0"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79513</xdr:colOff>
      <xdr:row>33</xdr:row>
      <xdr:rowOff>19878</xdr:rowOff>
    </xdr:from>
    <xdr:to>
      <xdr:col>16</xdr:col>
      <xdr:colOff>224363</xdr:colOff>
      <xdr:row>34</xdr:row>
      <xdr:rowOff>55250</xdr:rowOff>
    </xdr:to>
    <xdr:sp macro="" textlink="">
      <xdr:nvSpPr>
        <xdr:cNvPr id="18" name="AutoShape 54">
          <a:extLst>
            <a:ext uri="{FF2B5EF4-FFF2-40B4-BE49-F238E27FC236}">
              <a16:creationId xmlns:a16="http://schemas.microsoft.com/office/drawing/2014/main" id="{3F5D5054-EEEF-4CF6-B67E-EAACAA79B1AA}"/>
            </a:ext>
          </a:extLst>
        </xdr:cNvPr>
        <xdr:cNvSpPr>
          <a:spLocks noChangeArrowheads="1"/>
        </xdr:cNvSpPr>
      </xdr:nvSpPr>
      <xdr:spPr bwMode="auto">
        <a:xfrm>
          <a:off x="1176793" y="7159818"/>
          <a:ext cx="2743270" cy="248732"/>
        </a:xfrm>
        <a:prstGeom prst="wedgeRoundRectCallout">
          <a:avLst>
            <a:gd name="adj1" fmla="val -35887"/>
            <a:gd name="adj2" fmla="val -351653"/>
            <a:gd name="adj3" fmla="val 16667"/>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969696" mc:Ignorable="a14" a14:legacySpreadsheetColorIndex="55"/>
          </a:solidFill>
          <a:miter lim="800000"/>
          <a:headEnd/>
          <a:tailEnd/>
        </a:ln>
        <a:effectLst>
          <a:outerShdw dist="35921" dir="2700000" algn="ctr" rotWithShape="0">
            <a:srgbClr xmlns:mc="http://schemas.openxmlformats.org/markup-compatibility/2006" xmlns:a14="http://schemas.microsoft.com/office/drawing/2010/main" val="424242" mc:Ignorable="a14" a14:legacySpreadsheetColorIndex="63"/>
          </a:outerShdw>
        </a:effectLst>
      </xdr:spPr>
      <xdr:txBody>
        <a:bodyPr vertOverflow="clip" wrap="square" lIns="36576" tIns="18288" rIns="36576"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P創英角ｺﾞｼｯｸUB"/>
              <a:ea typeface="HGP創英角ｺﾞｼｯｸUB"/>
            </a:rPr>
            <a:t>　記入不要です。　自動で表示されます。</a:t>
          </a:r>
        </a:p>
      </xdr:txBody>
    </xdr:sp>
    <xdr:clientData/>
  </xdr:twoCellAnchor>
  <xdr:twoCellAnchor>
    <xdr:from>
      <xdr:col>7</xdr:col>
      <xdr:colOff>163370</xdr:colOff>
      <xdr:row>46</xdr:row>
      <xdr:rowOff>204902</xdr:rowOff>
    </xdr:from>
    <xdr:to>
      <xdr:col>19</xdr:col>
      <xdr:colOff>142527</xdr:colOff>
      <xdr:row>48</xdr:row>
      <xdr:rowOff>210516</xdr:rowOff>
    </xdr:to>
    <xdr:sp macro="" textlink="">
      <xdr:nvSpPr>
        <xdr:cNvPr id="19" name="AutoShape 51">
          <a:extLst>
            <a:ext uri="{FF2B5EF4-FFF2-40B4-BE49-F238E27FC236}">
              <a16:creationId xmlns:a16="http://schemas.microsoft.com/office/drawing/2014/main" id="{F160509B-88FE-41DA-BDC5-5EA52C8A1955}"/>
            </a:ext>
          </a:extLst>
        </xdr:cNvPr>
        <xdr:cNvSpPr>
          <a:spLocks noChangeArrowheads="1"/>
        </xdr:cNvSpPr>
      </xdr:nvSpPr>
      <xdr:spPr bwMode="auto">
        <a:xfrm>
          <a:off x="1733090" y="9905162"/>
          <a:ext cx="2813797" cy="432334"/>
        </a:xfrm>
        <a:prstGeom prst="wedgeRoundRectCallout">
          <a:avLst>
            <a:gd name="adj1" fmla="val -67803"/>
            <a:gd name="adj2" fmla="val 16809"/>
            <a:gd name="adj3" fmla="val 16667"/>
          </a:avLst>
        </a:prstGeom>
        <a:solidFill>
          <a:srgbClr val="5B9BD5">
            <a:lumMod val="40000"/>
            <a:lumOff val="60000"/>
          </a:srgbClr>
        </a:solidFill>
        <a:ln w="9525">
          <a:solidFill>
            <a:srgbClr xmlns:mc="http://schemas.openxmlformats.org/markup-compatibility/2006" xmlns:a14="http://schemas.microsoft.com/office/drawing/2010/main" val="0000FF" mc:Ignorable="a14" a14:legacySpreadsheetColorIndex="12"/>
          </a:solidFill>
          <a:miter lim="800000"/>
          <a:headEnd/>
          <a:tailEnd/>
        </a:ln>
        <a:effectLst>
          <a:outerShdw dist="35921" dir="2700000" algn="ctr" rotWithShape="0">
            <a:srgbClr xmlns:mc="http://schemas.openxmlformats.org/markup-compatibility/2006" xmlns:a14="http://schemas.microsoft.com/office/drawing/2010/main" val="0000FF" mc:Ignorable="a14" a14:legacySpreadsheetColorIndex="12"/>
          </a:outerShdw>
        </a:effectLst>
      </xdr:spPr>
      <xdr:txBody>
        <a:bodyPr vertOverflow="clip" wrap="square" lIns="36576" tIns="18288" rIns="36576"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P創英角ｺﾞｼｯｸUB"/>
              <a:ea typeface="HGP創英角ｺﾞｼｯｸUB"/>
            </a:rPr>
            <a:t>非会員会社の方が受験する場合に必要です。</a:t>
          </a:r>
          <a:endParaRPr kumimoji="0" lang="en-US" altLang="ja-JP" sz="1100" b="0" i="0" u="none" strike="noStrike" kern="0" cap="none" spc="0" normalizeH="0" baseline="0" noProof="0">
            <a:ln>
              <a:noFill/>
            </a:ln>
            <a:solidFill>
              <a:srgbClr val="000000"/>
            </a:solidFill>
            <a:effectLst/>
            <a:uLnTx/>
            <a:uFillTx/>
            <a:latin typeface="HGP創英角ｺﾞｼｯｸUB"/>
            <a:ea typeface="HGP創英角ｺﾞｼｯｸUB"/>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P創英角ｺﾞｼｯｸUB"/>
              <a:ea typeface="HGP創英角ｺﾞｼｯｸUB"/>
            </a:rPr>
            <a:t>受験案内Ｐ５の２．⑥を参照して記入してください。</a:t>
          </a:r>
          <a:endParaRPr kumimoji="0" lang="en-US" altLang="ja-JP" sz="1100" b="0" i="0" u="none" strike="noStrike" kern="0" cap="none" spc="0" normalizeH="0" baseline="0" noProof="0">
            <a:ln>
              <a:noFill/>
            </a:ln>
            <a:solidFill>
              <a:srgbClr val="000000"/>
            </a:solidFill>
            <a:effectLst/>
            <a:uLnTx/>
            <a:uFillTx/>
            <a:latin typeface="HGP創英角ｺﾞｼｯｸUB"/>
            <a:ea typeface="HGP創英角ｺﾞｼｯｸUB"/>
          </a:endParaRPr>
        </a:p>
      </xdr:txBody>
    </xdr:sp>
    <xdr:clientData/>
  </xdr:twoCellAnchor>
  <xdr:twoCellAnchor>
    <xdr:from>
      <xdr:col>24</xdr:col>
      <xdr:colOff>0</xdr:colOff>
      <xdr:row>30</xdr:row>
      <xdr:rowOff>198783</xdr:rowOff>
    </xdr:from>
    <xdr:to>
      <xdr:col>26</xdr:col>
      <xdr:colOff>211441</xdr:colOff>
      <xdr:row>38</xdr:row>
      <xdr:rowOff>195839</xdr:rowOff>
    </xdr:to>
    <xdr:sp macro="" textlink="">
      <xdr:nvSpPr>
        <xdr:cNvPr id="20" name="AutoShape 55">
          <a:extLst>
            <a:ext uri="{FF2B5EF4-FFF2-40B4-BE49-F238E27FC236}">
              <a16:creationId xmlns:a16="http://schemas.microsoft.com/office/drawing/2014/main" id="{03053253-FB11-4984-9EB3-40B1337D1C7D}"/>
            </a:ext>
          </a:extLst>
        </xdr:cNvPr>
        <xdr:cNvSpPr>
          <a:spLocks noChangeArrowheads="1"/>
        </xdr:cNvSpPr>
      </xdr:nvSpPr>
      <xdr:spPr bwMode="auto">
        <a:xfrm>
          <a:off x="5585460" y="6698643"/>
          <a:ext cx="683881" cy="1703936"/>
        </a:xfrm>
        <a:prstGeom prst="roundRect">
          <a:avLst>
            <a:gd name="adj" fmla="val 6556"/>
          </a:avLst>
        </a:prstGeom>
        <a:noFill/>
        <a:ln w="38100">
          <a:solidFill>
            <a:srgbClr xmlns:mc="http://schemas.openxmlformats.org/markup-compatibility/2006" xmlns:a14="http://schemas.microsoft.com/office/drawing/2010/main" val="969696" mc:Ignorable="a14" a14:legacySpreadsheetColorIndex="55"/>
          </a:solidFill>
          <a:prstDash val="sysDot"/>
          <a:round/>
          <a:headEnd/>
          <a:tailEnd/>
        </a:ln>
        <a:effectLst>
          <a:outerShdw dist="35921" dir="2700000" algn="ctr" rotWithShape="0">
            <a:srgbClr xmlns:mc="http://schemas.openxmlformats.org/markup-compatibility/2006" xmlns:a14="http://schemas.microsoft.com/office/drawing/2010/main" val="424242" mc:Ignorable="a14" a14:legacySpreadsheetColorIndex="63"/>
          </a:outerShdw>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66675</xdr:colOff>
      <xdr:row>12</xdr:row>
      <xdr:rowOff>0</xdr:rowOff>
    </xdr:from>
    <xdr:to>
      <xdr:col>33</xdr:col>
      <xdr:colOff>219075</xdr:colOff>
      <xdr:row>12</xdr:row>
      <xdr:rowOff>0</xdr:rowOff>
    </xdr:to>
    <xdr:sp macro="" textlink="">
      <xdr:nvSpPr>
        <xdr:cNvPr id="2" name="テキスト 1">
          <a:extLst>
            <a:ext uri="{FF2B5EF4-FFF2-40B4-BE49-F238E27FC236}">
              <a16:creationId xmlns:a16="http://schemas.microsoft.com/office/drawing/2014/main" id="{00000000-0008-0000-0500-000002000000}"/>
            </a:ext>
          </a:extLst>
        </xdr:cNvPr>
        <xdr:cNvSpPr txBox="1">
          <a:spLocks noChangeArrowheads="1"/>
        </xdr:cNvSpPr>
      </xdr:nvSpPr>
      <xdr:spPr bwMode="auto">
        <a:xfrm>
          <a:off x="8772525" y="2486025"/>
          <a:ext cx="1524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ス</a:t>
          </a:r>
        </a:p>
        <a:p>
          <a:pPr algn="l" rtl="0">
            <a:defRPr sz="1000"/>
          </a:pPr>
          <a:r>
            <a:rPr lang="ja-JP" altLang="en-US" sz="700" b="0" i="0" u="none" strike="noStrike" baseline="0">
              <a:solidFill>
                <a:srgbClr val="000000"/>
              </a:solidFill>
              <a:latin typeface="ＭＳ Ｐゴシック"/>
              <a:ea typeface="ＭＳ Ｐゴシック"/>
            </a:rPr>
            <a:t>チ</a:t>
          </a:r>
        </a:p>
        <a:p>
          <a:pPr algn="l" rtl="0">
            <a:defRPr sz="1000"/>
          </a:pPr>
          <a:r>
            <a:rPr lang="ja-JP" altLang="en-US" sz="700" b="0" i="0" u="none" strike="noStrike" baseline="0">
              <a:solidFill>
                <a:srgbClr val="000000"/>
              </a:solidFill>
              <a:latin typeface="ＭＳ Ｐゴシック"/>
              <a:ea typeface="ＭＳ Ｐゴシック"/>
            </a:rPr>
            <a:t> l</a:t>
          </a:r>
        </a:p>
        <a:p>
          <a:pPr algn="l" rtl="0">
            <a:defRPr sz="1000"/>
          </a:pPr>
          <a:r>
            <a:rPr lang="ja-JP" altLang="en-US" sz="700" b="0" i="0" u="none" strike="noStrike" baseline="0">
              <a:solidFill>
                <a:srgbClr val="000000"/>
              </a:solidFill>
              <a:latin typeface="ＭＳ Ｐゴシック"/>
              <a:ea typeface="ＭＳ Ｐゴシック"/>
            </a:rPr>
            <a:t>ル</a:t>
          </a: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33</xdr:col>
      <xdr:colOff>19050</xdr:colOff>
      <xdr:row>12</xdr:row>
      <xdr:rowOff>0</xdr:rowOff>
    </xdr:from>
    <xdr:to>
      <xdr:col>33</xdr:col>
      <xdr:colOff>228600</xdr:colOff>
      <xdr:row>12</xdr:row>
      <xdr:rowOff>0</xdr:rowOff>
    </xdr:to>
    <xdr:sp macro="" textlink="">
      <xdr:nvSpPr>
        <xdr:cNvPr id="3" name="テキスト 2">
          <a:extLst>
            <a:ext uri="{FF2B5EF4-FFF2-40B4-BE49-F238E27FC236}">
              <a16:creationId xmlns:a16="http://schemas.microsoft.com/office/drawing/2014/main" id="{00000000-0008-0000-0500-000003000000}"/>
            </a:ext>
          </a:extLst>
        </xdr:cNvPr>
        <xdr:cNvSpPr txBox="1">
          <a:spLocks noChangeArrowheads="1"/>
        </xdr:cNvSpPr>
      </xdr:nvSpPr>
      <xdr:spPr bwMode="auto">
        <a:xfrm>
          <a:off x="8724900" y="248602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総合</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32</xdr:col>
      <xdr:colOff>66675</xdr:colOff>
      <xdr:row>12</xdr:row>
      <xdr:rowOff>0</xdr:rowOff>
    </xdr:from>
    <xdr:to>
      <xdr:col>32</xdr:col>
      <xdr:colOff>219075</xdr:colOff>
      <xdr:row>12</xdr:row>
      <xdr:rowOff>0</xdr:rowOff>
    </xdr:to>
    <xdr:sp macro="" textlink="">
      <xdr:nvSpPr>
        <xdr:cNvPr id="4" name="テキスト 1">
          <a:extLst>
            <a:ext uri="{FF2B5EF4-FFF2-40B4-BE49-F238E27FC236}">
              <a16:creationId xmlns:a16="http://schemas.microsoft.com/office/drawing/2014/main" id="{00000000-0008-0000-0500-000004000000}"/>
            </a:ext>
          </a:extLst>
        </xdr:cNvPr>
        <xdr:cNvSpPr txBox="1">
          <a:spLocks noChangeArrowheads="1"/>
        </xdr:cNvSpPr>
      </xdr:nvSpPr>
      <xdr:spPr bwMode="auto">
        <a:xfrm>
          <a:off x="8505825" y="2486025"/>
          <a:ext cx="1524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ス</a:t>
          </a:r>
        </a:p>
        <a:p>
          <a:pPr algn="l" rtl="0">
            <a:defRPr sz="1000"/>
          </a:pPr>
          <a:r>
            <a:rPr lang="ja-JP" altLang="en-US" sz="700" b="0" i="0" u="none" strike="noStrike" baseline="0">
              <a:solidFill>
                <a:srgbClr val="000000"/>
              </a:solidFill>
              <a:latin typeface="ＭＳ Ｐゴシック"/>
              <a:ea typeface="ＭＳ Ｐゴシック"/>
            </a:rPr>
            <a:t>チ</a:t>
          </a:r>
        </a:p>
        <a:p>
          <a:pPr algn="l" rtl="0">
            <a:defRPr sz="1000"/>
          </a:pPr>
          <a:r>
            <a:rPr lang="ja-JP" altLang="en-US" sz="700" b="0" i="0" u="none" strike="noStrike" baseline="0">
              <a:solidFill>
                <a:srgbClr val="000000"/>
              </a:solidFill>
              <a:latin typeface="ＭＳ Ｐゴシック"/>
              <a:ea typeface="ＭＳ Ｐゴシック"/>
            </a:rPr>
            <a:t> l</a:t>
          </a:r>
        </a:p>
        <a:p>
          <a:pPr algn="l" rtl="0">
            <a:defRPr sz="1000"/>
          </a:pPr>
          <a:r>
            <a:rPr lang="ja-JP" altLang="en-US" sz="700" b="0" i="0" u="none" strike="noStrike" baseline="0">
              <a:solidFill>
                <a:srgbClr val="000000"/>
              </a:solidFill>
              <a:latin typeface="ＭＳ Ｐゴシック"/>
              <a:ea typeface="ＭＳ Ｐゴシック"/>
            </a:rPr>
            <a:t>ル</a:t>
          </a: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32</xdr:col>
      <xdr:colOff>19050</xdr:colOff>
      <xdr:row>12</xdr:row>
      <xdr:rowOff>0</xdr:rowOff>
    </xdr:from>
    <xdr:to>
      <xdr:col>32</xdr:col>
      <xdr:colOff>228600</xdr:colOff>
      <xdr:row>12</xdr:row>
      <xdr:rowOff>0</xdr:rowOff>
    </xdr:to>
    <xdr:sp macro="" textlink="">
      <xdr:nvSpPr>
        <xdr:cNvPr id="5" name="テキスト 2">
          <a:extLst>
            <a:ext uri="{FF2B5EF4-FFF2-40B4-BE49-F238E27FC236}">
              <a16:creationId xmlns:a16="http://schemas.microsoft.com/office/drawing/2014/main" id="{00000000-0008-0000-0500-000005000000}"/>
            </a:ext>
          </a:extLst>
        </xdr:cNvPr>
        <xdr:cNvSpPr txBox="1">
          <a:spLocks noChangeArrowheads="1"/>
        </xdr:cNvSpPr>
      </xdr:nvSpPr>
      <xdr:spPr bwMode="auto">
        <a:xfrm>
          <a:off x="8458200" y="248602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総合</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33</xdr:col>
      <xdr:colOff>66675</xdr:colOff>
      <xdr:row>12</xdr:row>
      <xdr:rowOff>0</xdr:rowOff>
    </xdr:from>
    <xdr:to>
      <xdr:col>33</xdr:col>
      <xdr:colOff>219075</xdr:colOff>
      <xdr:row>12</xdr:row>
      <xdr:rowOff>0</xdr:rowOff>
    </xdr:to>
    <xdr:sp macro="" textlink="">
      <xdr:nvSpPr>
        <xdr:cNvPr id="6" name="テキスト 1">
          <a:extLst>
            <a:ext uri="{FF2B5EF4-FFF2-40B4-BE49-F238E27FC236}">
              <a16:creationId xmlns:a16="http://schemas.microsoft.com/office/drawing/2014/main" id="{00000000-0008-0000-0500-000006000000}"/>
            </a:ext>
          </a:extLst>
        </xdr:cNvPr>
        <xdr:cNvSpPr txBox="1">
          <a:spLocks noChangeArrowheads="1"/>
        </xdr:cNvSpPr>
      </xdr:nvSpPr>
      <xdr:spPr bwMode="auto">
        <a:xfrm>
          <a:off x="8772525" y="2486025"/>
          <a:ext cx="1524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ス</a:t>
          </a:r>
        </a:p>
        <a:p>
          <a:pPr algn="l" rtl="0">
            <a:defRPr sz="1000"/>
          </a:pPr>
          <a:r>
            <a:rPr lang="ja-JP" altLang="en-US" sz="700" b="0" i="0" u="none" strike="noStrike" baseline="0">
              <a:solidFill>
                <a:srgbClr val="000000"/>
              </a:solidFill>
              <a:latin typeface="ＭＳ Ｐゴシック"/>
              <a:ea typeface="ＭＳ Ｐゴシック"/>
            </a:rPr>
            <a:t>チ</a:t>
          </a:r>
        </a:p>
        <a:p>
          <a:pPr algn="l" rtl="0">
            <a:defRPr sz="1000"/>
          </a:pPr>
          <a:r>
            <a:rPr lang="ja-JP" altLang="en-US" sz="700" b="0" i="0" u="none" strike="noStrike" baseline="0">
              <a:solidFill>
                <a:srgbClr val="000000"/>
              </a:solidFill>
              <a:latin typeface="ＭＳ Ｐゴシック"/>
              <a:ea typeface="ＭＳ Ｐゴシック"/>
            </a:rPr>
            <a:t> l</a:t>
          </a:r>
        </a:p>
        <a:p>
          <a:pPr algn="l" rtl="0">
            <a:defRPr sz="1000"/>
          </a:pPr>
          <a:r>
            <a:rPr lang="ja-JP" altLang="en-US" sz="700" b="0" i="0" u="none" strike="noStrike" baseline="0">
              <a:solidFill>
                <a:srgbClr val="000000"/>
              </a:solidFill>
              <a:latin typeface="ＭＳ Ｐゴシック"/>
              <a:ea typeface="ＭＳ Ｐゴシック"/>
            </a:rPr>
            <a:t>ル</a:t>
          </a: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33</xdr:col>
      <xdr:colOff>19050</xdr:colOff>
      <xdr:row>12</xdr:row>
      <xdr:rowOff>0</xdr:rowOff>
    </xdr:from>
    <xdr:to>
      <xdr:col>33</xdr:col>
      <xdr:colOff>228600</xdr:colOff>
      <xdr:row>12</xdr:row>
      <xdr:rowOff>0</xdr:rowOff>
    </xdr:to>
    <xdr:sp macro="" textlink="">
      <xdr:nvSpPr>
        <xdr:cNvPr id="7" name="テキスト 2">
          <a:extLst>
            <a:ext uri="{FF2B5EF4-FFF2-40B4-BE49-F238E27FC236}">
              <a16:creationId xmlns:a16="http://schemas.microsoft.com/office/drawing/2014/main" id="{00000000-0008-0000-0500-000007000000}"/>
            </a:ext>
          </a:extLst>
        </xdr:cNvPr>
        <xdr:cNvSpPr txBox="1">
          <a:spLocks noChangeArrowheads="1"/>
        </xdr:cNvSpPr>
      </xdr:nvSpPr>
      <xdr:spPr bwMode="auto">
        <a:xfrm>
          <a:off x="8724900" y="248602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総合</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32</xdr:col>
      <xdr:colOff>66675</xdr:colOff>
      <xdr:row>12</xdr:row>
      <xdr:rowOff>0</xdr:rowOff>
    </xdr:from>
    <xdr:to>
      <xdr:col>32</xdr:col>
      <xdr:colOff>219075</xdr:colOff>
      <xdr:row>12</xdr:row>
      <xdr:rowOff>0</xdr:rowOff>
    </xdr:to>
    <xdr:sp macro="" textlink="">
      <xdr:nvSpPr>
        <xdr:cNvPr id="8" name="テキスト 1">
          <a:extLst>
            <a:ext uri="{FF2B5EF4-FFF2-40B4-BE49-F238E27FC236}">
              <a16:creationId xmlns:a16="http://schemas.microsoft.com/office/drawing/2014/main" id="{00000000-0008-0000-0500-000008000000}"/>
            </a:ext>
          </a:extLst>
        </xdr:cNvPr>
        <xdr:cNvSpPr txBox="1">
          <a:spLocks noChangeArrowheads="1"/>
        </xdr:cNvSpPr>
      </xdr:nvSpPr>
      <xdr:spPr bwMode="auto">
        <a:xfrm>
          <a:off x="8505825" y="2486025"/>
          <a:ext cx="1524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ス</a:t>
          </a:r>
        </a:p>
        <a:p>
          <a:pPr algn="l" rtl="0">
            <a:defRPr sz="1000"/>
          </a:pPr>
          <a:r>
            <a:rPr lang="ja-JP" altLang="en-US" sz="700" b="0" i="0" u="none" strike="noStrike" baseline="0">
              <a:solidFill>
                <a:srgbClr val="000000"/>
              </a:solidFill>
              <a:latin typeface="ＭＳ Ｐゴシック"/>
              <a:ea typeface="ＭＳ Ｐゴシック"/>
            </a:rPr>
            <a:t>チ</a:t>
          </a:r>
        </a:p>
        <a:p>
          <a:pPr algn="l" rtl="0">
            <a:defRPr sz="1000"/>
          </a:pPr>
          <a:r>
            <a:rPr lang="ja-JP" altLang="en-US" sz="700" b="0" i="0" u="none" strike="noStrike" baseline="0">
              <a:solidFill>
                <a:srgbClr val="000000"/>
              </a:solidFill>
              <a:latin typeface="ＭＳ Ｐゴシック"/>
              <a:ea typeface="ＭＳ Ｐゴシック"/>
            </a:rPr>
            <a:t> l</a:t>
          </a:r>
        </a:p>
        <a:p>
          <a:pPr algn="l" rtl="0">
            <a:defRPr sz="1000"/>
          </a:pPr>
          <a:r>
            <a:rPr lang="ja-JP" altLang="en-US" sz="700" b="0" i="0" u="none" strike="noStrike" baseline="0">
              <a:solidFill>
                <a:srgbClr val="000000"/>
              </a:solidFill>
              <a:latin typeface="ＭＳ Ｐゴシック"/>
              <a:ea typeface="ＭＳ Ｐゴシック"/>
            </a:rPr>
            <a:t>ル</a:t>
          </a: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32</xdr:col>
      <xdr:colOff>19050</xdr:colOff>
      <xdr:row>12</xdr:row>
      <xdr:rowOff>0</xdr:rowOff>
    </xdr:from>
    <xdr:to>
      <xdr:col>32</xdr:col>
      <xdr:colOff>228600</xdr:colOff>
      <xdr:row>12</xdr:row>
      <xdr:rowOff>0</xdr:rowOff>
    </xdr:to>
    <xdr:sp macro="" textlink="">
      <xdr:nvSpPr>
        <xdr:cNvPr id="9" name="テキスト 2">
          <a:extLst>
            <a:ext uri="{FF2B5EF4-FFF2-40B4-BE49-F238E27FC236}">
              <a16:creationId xmlns:a16="http://schemas.microsoft.com/office/drawing/2014/main" id="{00000000-0008-0000-0500-000009000000}"/>
            </a:ext>
          </a:extLst>
        </xdr:cNvPr>
        <xdr:cNvSpPr txBox="1">
          <a:spLocks noChangeArrowheads="1"/>
        </xdr:cNvSpPr>
      </xdr:nvSpPr>
      <xdr:spPr bwMode="auto">
        <a:xfrm>
          <a:off x="8458200" y="248602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総合</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0</xdr:colOff>
      <xdr:row>1</xdr:row>
      <xdr:rowOff>0</xdr:rowOff>
    </xdr:from>
    <xdr:to>
      <xdr:col>7</xdr:col>
      <xdr:colOff>242669</xdr:colOff>
      <xdr:row>3</xdr:row>
      <xdr:rowOff>25258</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171450" y="0"/>
          <a:ext cx="1842869" cy="463408"/>
        </a:xfrm>
        <a:prstGeom prst="rect">
          <a:avLst/>
        </a:prstGeom>
        <a:solidFill>
          <a:srgbClr val="FF0000"/>
        </a:solidFill>
        <a:ln>
          <a:solidFill>
            <a:srgbClr val="FF0000"/>
          </a:solidFill>
        </a:ln>
        <a:effectLst/>
      </xdr:spPr>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記入要領</a:t>
          </a:r>
        </a:p>
      </xdr:txBody>
    </xdr:sp>
    <xdr:clientData/>
  </xdr:twoCellAnchor>
  <xdr:twoCellAnchor>
    <xdr:from>
      <xdr:col>3</xdr:col>
      <xdr:colOff>10583</xdr:colOff>
      <xdr:row>8</xdr:row>
      <xdr:rowOff>31750</xdr:rowOff>
    </xdr:from>
    <xdr:to>
      <xdr:col>12</xdr:col>
      <xdr:colOff>66010</xdr:colOff>
      <xdr:row>10</xdr:row>
      <xdr:rowOff>3709</xdr:rowOff>
    </xdr:to>
    <xdr:sp macro="" textlink="">
      <xdr:nvSpPr>
        <xdr:cNvPr id="12" name="AutoShape 51">
          <a:extLst>
            <a:ext uri="{FF2B5EF4-FFF2-40B4-BE49-F238E27FC236}">
              <a16:creationId xmlns:a16="http://schemas.microsoft.com/office/drawing/2014/main" id="{00000000-0008-0000-0500-00000C000000}"/>
            </a:ext>
          </a:extLst>
        </xdr:cNvPr>
        <xdr:cNvSpPr>
          <a:spLocks noChangeArrowheads="1"/>
        </xdr:cNvSpPr>
      </xdr:nvSpPr>
      <xdr:spPr bwMode="auto">
        <a:xfrm>
          <a:off x="715433" y="1565275"/>
          <a:ext cx="2455727" cy="267234"/>
        </a:xfrm>
        <a:prstGeom prst="wedgeRoundRectCallout">
          <a:avLst>
            <a:gd name="adj1" fmla="val 42957"/>
            <a:gd name="adj2" fmla="val 174988"/>
            <a:gd name="adj3" fmla="val 16667"/>
          </a:avLst>
        </a:prstGeom>
        <a:solidFill>
          <a:srgbClr val="5B9BD5">
            <a:lumMod val="40000"/>
            <a:lumOff val="60000"/>
          </a:srgbClr>
        </a:solidFill>
        <a:ln w="9525">
          <a:solidFill>
            <a:srgbClr xmlns:mc="http://schemas.openxmlformats.org/markup-compatibility/2006" xmlns:a14="http://schemas.microsoft.com/office/drawing/2010/main" val="0000FF" mc:Ignorable="a14" a14:legacySpreadsheetColorIndex="12"/>
          </a:solidFill>
          <a:miter lim="800000"/>
          <a:headEnd/>
          <a:tailEnd/>
        </a:ln>
        <a:effectLst>
          <a:outerShdw dist="35921" dir="2700000" algn="ctr" rotWithShape="0">
            <a:srgbClr xmlns:mc="http://schemas.openxmlformats.org/markup-compatibility/2006" xmlns:a14="http://schemas.microsoft.com/office/drawing/2010/main" val="0000FF" mc:Ignorable="a14" a14:legacySpreadsheetColorIndex="12"/>
          </a:outerShdw>
        </a:effectLst>
      </xdr:spPr>
      <xdr:txBody>
        <a:bodyPr vertOverflow="clip" wrap="square" lIns="36576" tIns="18288" rIns="36576"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P創英角ｺﾞｼｯｸUB"/>
              <a:ea typeface="HGP創英角ｺﾞｼｯｸUB"/>
            </a:rPr>
            <a:t>全角で一文字空けてください。</a:t>
          </a:r>
        </a:p>
      </xdr:txBody>
    </xdr:sp>
    <xdr:clientData/>
  </xdr:twoCellAnchor>
  <xdr:twoCellAnchor>
    <xdr:from>
      <xdr:col>1</xdr:col>
      <xdr:colOff>0</xdr:colOff>
      <xdr:row>12</xdr:row>
      <xdr:rowOff>0</xdr:rowOff>
    </xdr:from>
    <xdr:to>
      <xdr:col>9</xdr:col>
      <xdr:colOff>239822</xdr:colOff>
      <xdr:row>15</xdr:row>
      <xdr:rowOff>1029</xdr:rowOff>
    </xdr:to>
    <xdr:sp macro="" textlink="">
      <xdr:nvSpPr>
        <xdr:cNvPr id="13" name="AutoShape 51">
          <a:extLst>
            <a:ext uri="{FF2B5EF4-FFF2-40B4-BE49-F238E27FC236}">
              <a16:creationId xmlns:a16="http://schemas.microsoft.com/office/drawing/2014/main" id="{00000000-0008-0000-0500-00000D000000}"/>
            </a:ext>
          </a:extLst>
        </xdr:cNvPr>
        <xdr:cNvSpPr>
          <a:spLocks noChangeArrowheads="1"/>
        </xdr:cNvSpPr>
      </xdr:nvSpPr>
      <xdr:spPr bwMode="auto">
        <a:xfrm>
          <a:off x="171450" y="2486025"/>
          <a:ext cx="2373422" cy="772554"/>
        </a:xfrm>
        <a:prstGeom prst="wedgeRoundRectCallout">
          <a:avLst>
            <a:gd name="adj1" fmla="val 51315"/>
            <a:gd name="adj2" fmla="val 63013"/>
            <a:gd name="adj3" fmla="val 16667"/>
          </a:avLst>
        </a:prstGeom>
        <a:solidFill>
          <a:srgbClr val="5B9BD5">
            <a:lumMod val="40000"/>
            <a:lumOff val="60000"/>
          </a:srgbClr>
        </a:solidFill>
        <a:ln w="9525">
          <a:solidFill>
            <a:srgbClr xmlns:mc="http://schemas.openxmlformats.org/markup-compatibility/2006" xmlns:a14="http://schemas.microsoft.com/office/drawing/2010/main" val="0000FF" mc:Ignorable="a14" a14:legacySpreadsheetColorIndex="12"/>
          </a:solidFill>
          <a:miter lim="800000"/>
          <a:headEnd/>
          <a:tailEnd/>
        </a:ln>
        <a:effectLst>
          <a:outerShdw dist="35921" dir="2700000" algn="ctr" rotWithShape="0">
            <a:srgbClr xmlns:mc="http://schemas.openxmlformats.org/markup-compatibility/2006" xmlns:a14="http://schemas.microsoft.com/office/drawing/2010/main" val="0000FF" mc:Ignorable="a14" a14:legacySpreadsheetColorIndex="12"/>
          </a:outerShdw>
        </a:effectLst>
      </xdr:spPr>
      <xdr:txBody>
        <a:bodyPr vertOverflow="clip" wrap="square" lIns="36576" tIns="18288" rIns="36576"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P創英角ｺﾞｼｯｸUB"/>
              <a:ea typeface="HGP創英角ｺﾞｼｯｸUB"/>
            </a:rPr>
            <a:t>担当職種を１つ選び、それ以外は削除して下さい。</a:t>
          </a:r>
          <a:endParaRPr kumimoji="0" lang="en-US" altLang="ja-JP" sz="1100" b="0" i="0" u="none" strike="noStrike" kern="0" cap="none" spc="0" normalizeH="0" baseline="0" noProof="0">
            <a:ln>
              <a:noFill/>
            </a:ln>
            <a:solidFill>
              <a:srgbClr val="000000"/>
            </a:solidFill>
            <a:effectLst/>
            <a:uLnTx/>
            <a:uFillTx/>
            <a:latin typeface="HGP創英角ｺﾞｼｯｸUB"/>
            <a:ea typeface="HGP創英角ｺﾞｼｯｸUB"/>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P創英角ｺﾞｼｯｸUB"/>
              <a:ea typeface="HGP創英角ｺﾞｼｯｸUB"/>
            </a:rPr>
            <a:t>但し該当する職種がない場合はかっこ内に記入して下さい。</a:t>
          </a:r>
          <a:endParaRPr kumimoji="0" lang="en-US" altLang="ja-JP" sz="1100" b="0" i="0" u="none" strike="noStrike" kern="0" cap="none" spc="0" normalizeH="0" baseline="0" noProof="0">
            <a:ln>
              <a:noFill/>
            </a:ln>
            <a:solidFill>
              <a:srgbClr val="000000"/>
            </a:solidFill>
            <a:effectLst/>
            <a:uLnTx/>
            <a:uFillTx/>
            <a:latin typeface="HGP創英角ｺﾞｼｯｸUB"/>
            <a:ea typeface="HGP創英角ｺﾞｼｯｸUB"/>
          </a:endParaRPr>
        </a:p>
      </xdr:txBody>
    </xdr:sp>
    <xdr:clientData/>
  </xdr:twoCellAnchor>
  <xdr:twoCellAnchor>
    <xdr:from>
      <xdr:col>3</xdr:col>
      <xdr:colOff>148166</xdr:colOff>
      <xdr:row>17</xdr:row>
      <xdr:rowOff>169334</xdr:rowOff>
    </xdr:from>
    <xdr:to>
      <xdr:col>15</xdr:col>
      <xdr:colOff>50788</xdr:colOff>
      <xdr:row>19</xdr:row>
      <xdr:rowOff>189572</xdr:rowOff>
    </xdr:to>
    <xdr:sp macro="" textlink="">
      <xdr:nvSpPr>
        <xdr:cNvPr id="14" name="AutoShape 52">
          <a:extLst>
            <a:ext uri="{FF2B5EF4-FFF2-40B4-BE49-F238E27FC236}">
              <a16:creationId xmlns:a16="http://schemas.microsoft.com/office/drawing/2014/main" id="{00000000-0008-0000-0500-00000E000000}"/>
            </a:ext>
          </a:extLst>
        </xdr:cNvPr>
        <xdr:cNvSpPr>
          <a:spLocks noChangeArrowheads="1"/>
        </xdr:cNvSpPr>
      </xdr:nvSpPr>
      <xdr:spPr bwMode="auto">
        <a:xfrm>
          <a:off x="853016" y="3722159"/>
          <a:ext cx="3103022" cy="496488"/>
        </a:xfrm>
        <a:prstGeom prst="wedgeRoundRectCallout">
          <a:avLst>
            <a:gd name="adj1" fmla="val -26663"/>
            <a:gd name="adj2" fmla="val 117413"/>
            <a:gd name="adj3" fmla="val 16667"/>
          </a:avLst>
        </a:prstGeom>
        <a:solidFill>
          <a:srgbClr val="FFC000">
            <a:lumMod val="40000"/>
            <a:lumOff val="60000"/>
          </a:srgbClr>
        </a:solidFill>
        <a:ln w="9525">
          <a:solidFill>
            <a:srgbClr val="FF3300"/>
          </a:solidFill>
          <a:miter lim="800000"/>
          <a:headEnd/>
          <a:tailEnd/>
        </a:ln>
        <a:effectLst>
          <a:outerShdw dist="35921" dir="2700000" algn="ctr" rotWithShape="0">
            <a:srgbClr val="FF3300"/>
          </a:outerShdw>
        </a:effectLst>
      </xdr:spPr>
      <xdr:txBody>
        <a:bodyPr vertOverflow="clip" wrap="square" lIns="36576" tIns="18288" rIns="36576"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P創英角ｺﾞｼｯｸUB"/>
              <a:ea typeface="HGP創英角ｺﾞｼｯｸUB"/>
            </a:rPr>
            <a:t>「▼」ボタンをクリックし、リストより選択して下さい</a:t>
          </a:r>
        </a:p>
      </xdr:txBody>
    </xdr:sp>
    <xdr:clientData/>
  </xdr:twoCellAnchor>
  <xdr:twoCellAnchor>
    <xdr:from>
      <xdr:col>10</xdr:col>
      <xdr:colOff>211649</xdr:colOff>
      <xdr:row>34</xdr:row>
      <xdr:rowOff>10582</xdr:rowOff>
    </xdr:from>
    <xdr:to>
      <xdr:col>11</xdr:col>
      <xdr:colOff>207581</xdr:colOff>
      <xdr:row>34</xdr:row>
      <xdr:rowOff>113122</xdr:rowOff>
    </xdr:to>
    <xdr:sp macro="" textlink="">
      <xdr:nvSpPr>
        <xdr:cNvPr id="15" name="AutoShape 53">
          <a:extLst>
            <a:ext uri="{FF2B5EF4-FFF2-40B4-BE49-F238E27FC236}">
              <a16:creationId xmlns:a16="http://schemas.microsoft.com/office/drawing/2014/main" id="{00000000-0008-0000-0500-00000F000000}"/>
            </a:ext>
          </a:extLst>
        </xdr:cNvPr>
        <xdr:cNvSpPr>
          <a:spLocks noChangeArrowheads="1"/>
        </xdr:cNvSpPr>
      </xdr:nvSpPr>
      <xdr:spPr bwMode="auto">
        <a:xfrm>
          <a:off x="2783399" y="7325782"/>
          <a:ext cx="262632" cy="102540"/>
        </a:xfrm>
        <a:prstGeom prst="wedgeRoundRectCallout">
          <a:avLst>
            <a:gd name="adj1" fmla="val 165526"/>
            <a:gd name="adj2" fmla="val -793930"/>
            <a:gd name="adj3" fmla="val 16667"/>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969696" mc:Ignorable="a14" a14:legacySpreadsheetColorIndex="55"/>
          </a:solidFill>
          <a:miter lim="800000"/>
          <a:headEnd/>
          <a:tailEnd/>
        </a:ln>
        <a:effectLst>
          <a:outerShdw dist="35921" dir="2700000" algn="ctr" rotWithShape="0">
            <a:srgbClr xmlns:mc="http://schemas.openxmlformats.org/markup-compatibility/2006" xmlns:a14="http://schemas.microsoft.com/office/drawing/2010/main" val="424242" mc:Ignorable="a14" a14:legacySpreadsheetColorIndex="63"/>
          </a:outerShdw>
        </a:effectLst>
      </xdr:spPr>
      <xdr:txBody>
        <a:bodyPr vertOverflow="clip" wrap="square" lIns="18288" tIns="0"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13</xdr:col>
      <xdr:colOff>226466</xdr:colOff>
      <xdr:row>34</xdr:row>
      <xdr:rowOff>14815</xdr:rowOff>
    </xdr:from>
    <xdr:to>
      <xdr:col>14</xdr:col>
      <xdr:colOff>222398</xdr:colOff>
      <xdr:row>34</xdr:row>
      <xdr:rowOff>117355</xdr:rowOff>
    </xdr:to>
    <xdr:sp macro="" textlink="">
      <xdr:nvSpPr>
        <xdr:cNvPr id="16" name="AutoShape 53">
          <a:extLst>
            <a:ext uri="{FF2B5EF4-FFF2-40B4-BE49-F238E27FC236}">
              <a16:creationId xmlns:a16="http://schemas.microsoft.com/office/drawing/2014/main" id="{00000000-0008-0000-0500-000010000000}"/>
            </a:ext>
          </a:extLst>
        </xdr:cNvPr>
        <xdr:cNvSpPr>
          <a:spLocks noChangeArrowheads="1"/>
        </xdr:cNvSpPr>
      </xdr:nvSpPr>
      <xdr:spPr bwMode="auto">
        <a:xfrm>
          <a:off x="3598316" y="7330015"/>
          <a:ext cx="262632" cy="102540"/>
        </a:xfrm>
        <a:prstGeom prst="wedgeRoundRectCallout">
          <a:avLst>
            <a:gd name="adj1" fmla="val 388961"/>
            <a:gd name="adj2" fmla="val -762966"/>
            <a:gd name="adj3" fmla="val 16667"/>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969696" mc:Ignorable="a14" a14:legacySpreadsheetColorIndex="55"/>
          </a:solidFill>
          <a:miter lim="800000"/>
          <a:headEnd/>
          <a:tailEnd/>
        </a:ln>
        <a:effectLst>
          <a:outerShdw dist="35921" dir="2700000" algn="ctr" rotWithShape="0">
            <a:srgbClr xmlns:mc="http://schemas.openxmlformats.org/markup-compatibility/2006" xmlns:a14="http://schemas.microsoft.com/office/drawing/2010/main" val="424242" mc:Ignorable="a14" a14:legacySpreadsheetColorIndex="63"/>
          </a:outerShdw>
        </a:effectLst>
      </xdr:spPr>
      <xdr:txBody>
        <a:bodyPr vertOverflow="clip" wrap="square" lIns="18288" tIns="0"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16</xdr:col>
      <xdr:colOff>40202</xdr:colOff>
      <xdr:row>34</xdr:row>
      <xdr:rowOff>103717</xdr:rowOff>
    </xdr:from>
    <xdr:to>
      <xdr:col>17</xdr:col>
      <xdr:colOff>36134</xdr:colOff>
      <xdr:row>34</xdr:row>
      <xdr:rowOff>206257</xdr:rowOff>
    </xdr:to>
    <xdr:sp macro="" textlink="">
      <xdr:nvSpPr>
        <xdr:cNvPr id="17" name="AutoShape 53">
          <a:extLst>
            <a:ext uri="{FF2B5EF4-FFF2-40B4-BE49-F238E27FC236}">
              <a16:creationId xmlns:a16="http://schemas.microsoft.com/office/drawing/2014/main" id="{00000000-0008-0000-0500-000011000000}"/>
            </a:ext>
          </a:extLst>
        </xdr:cNvPr>
        <xdr:cNvSpPr>
          <a:spLocks noChangeArrowheads="1"/>
        </xdr:cNvSpPr>
      </xdr:nvSpPr>
      <xdr:spPr bwMode="auto">
        <a:xfrm>
          <a:off x="4212152" y="7418917"/>
          <a:ext cx="262632" cy="102540"/>
        </a:xfrm>
        <a:prstGeom prst="wedgeRoundRectCallout">
          <a:avLst>
            <a:gd name="adj1" fmla="val 754582"/>
            <a:gd name="adj2" fmla="val -556542"/>
            <a:gd name="adj3" fmla="val 16667"/>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969696" mc:Ignorable="a14" a14:legacySpreadsheetColorIndex="55"/>
          </a:solidFill>
          <a:miter lim="800000"/>
          <a:headEnd/>
          <a:tailEnd/>
        </a:ln>
        <a:effectLst>
          <a:outerShdw dist="35921" dir="2700000" algn="ctr" rotWithShape="0">
            <a:srgbClr xmlns:mc="http://schemas.openxmlformats.org/markup-compatibility/2006" xmlns:a14="http://schemas.microsoft.com/office/drawing/2010/main" val="424242" mc:Ignorable="a14" a14:legacySpreadsheetColorIndex="63"/>
          </a:outerShdw>
        </a:effectLst>
      </xdr:spPr>
      <xdr:txBody>
        <a:bodyPr vertOverflow="clip" wrap="square" lIns="18288" tIns="0"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24</xdr:col>
      <xdr:colOff>21149</xdr:colOff>
      <xdr:row>32</xdr:row>
      <xdr:rowOff>31750</xdr:rowOff>
    </xdr:from>
    <xdr:to>
      <xdr:col>26</xdr:col>
      <xdr:colOff>241038</xdr:colOff>
      <xdr:row>40</xdr:row>
      <xdr:rowOff>10584</xdr:rowOff>
    </xdr:to>
    <xdr:sp macro="" textlink="">
      <xdr:nvSpPr>
        <xdr:cNvPr id="18" name="AutoShape 55">
          <a:extLst>
            <a:ext uri="{FF2B5EF4-FFF2-40B4-BE49-F238E27FC236}">
              <a16:creationId xmlns:a16="http://schemas.microsoft.com/office/drawing/2014/main" id="{00000000-0008-0000-0500-000012000000}"/>
            </a:ext>
          </a:extLst>
        </xdr:cNvPr>
        <xdr:cNvSpPr>
          <a:spLocks noChangeArrowheads="1"/>
        </xdr:cNvSpPr>
      </xdr:nvSpPr>
      <xdr:spPr bwMode="auto">
        <a:xfrm>
          <a:off x="6326699" y="6908800"/>
          <a:ext cx="753289" cy="1731434"/>
        </a:xfrm>
        <a:prstGeom prst="roundRect">
          <a:avLst>
            <a:gd name="adj" fmla="val 6556"/>
          </a:avLst>
        </a:prstGeom>
        <a:noFill/>
        <a:ln w="38100">
          <a:solidFill>
            <a:srgbClr xmlns:mc="http://schemas.openxmlformats.org/markup-compatibility/2006" xmlns:a14="http://schemas.microsoft.com/office/drawing/2010/main" val="969696" mc:Ignorable="a14" a14:legacySpreadsheetColorIndex="55"/>
          </a:solidFill>
          <a:prstDash val="sysDot"/>
          <a:round/>
          <a:headEnd/>
          <a:tailEnd/>
        </a:ln>
        <a:effectLst>
          <a:outerShdw dist="35921" dir="2700000" algn="ctr" rotWithShape="0">
            <a:srgbClr xmlns:mc="http://schemas.openxmlformats.org/markup-compatibility/2006" xmlns:a14="http://schemas.microsoft.com/office/drawing/2010/main" val="424242" mc:Ignorable="a14" a14:legacySpreadsheetColorIndex="63"/>
          </a:outerShdw>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148149</xdr:colOff>
      <xdr:row>34</xdr:row>
      <xdr:rowOff>0</xdr:rowOff>
    </xdr:from>
    <xdr:to>
      <xdr:col>17</xdr:col>
      <xdr:colOff>59429</xdr:colOff>
      <xdr:row>35</xdr:row>
      <xdr:rowOff>33094</xdr:rowOff>
    </xdr:to>
    <xdr:sp macro="" textlink="">
      <xdr:nvSpPr>
        <xdr:cNvPr id="19" name="AutoShape 54">
          <a:extLst>
            <a:ext uri="{FF2B5EF4-FFF2-40B4-BE49-F238E27FC236}">
              <a16:creationId xmlns:a16="http://schemas.microsoft.com/office/drawing/2014/main" id="{00000000-0008-0000-0500-000013000000}"/>
            </a:ext>
          </a:extLst>
        </xdr:cNvPr>
        <xdr:cNvSpPr>
          <a:spLocks noChangeArrowheads="1"/>
        </xdr:cNvSpPr>
      </xdr:nvSpPr>
      <xdr:spPr bwMode="auto">
        <a:xfrm>
          <a:off x="1386399" y="7315200"/>
          <a:ext cx="3111680" cy="252169"/>
        </a:xfrm>
        <a:prstGeom prst="wedgeRoundRectCallout">
          <a:avLst>
            <a:gd name="adj1" fmla="val -35887"/>
            <a:gd name="adj2" fmla="val -351653"/>
            <a:gd name="adj3" fmla="val 16667"/>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969696" mc:Ignorable="a14" a14:legacySpreadsheetColorIndex="55"/>
          </a:solidFill>
          <a:miter lim="800000"/>
          <a:headEnd/>
          <a:tailEnd/>
        </a:ln>
        <a:effectLst>
          <a:outerShdw dist="35921" dir="2700000" algn="ctr" rotWithShape="0">
            <a:srgbClr xmlns:mc="http://schemas.openxmlformats.org/markup-compatibility/2006" xmlns:a14="http://schemas.microsoft.com/office/drawing/2010/main" val="424242" mc:Ignorable="a14" a14:legacySpreadsheetColorIndex="63"/>
          </a:outerShdw>
        </a:effectLst>
      </xdr:spPr>
      <xdr:txBody>
        <a:bodyPr vertOverflow="clip" wrap="square" lIns="36576" tIns="18288" rIns="36576"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P創英角ｺﾞｼｯｸUB"/>
              <a:ea typeface="HGP創英角ｺﾞｼｯｸUB"/>
            </a:rPr>
            <a:t>　記入不要です。　自動で表示されます。</a:t>
          </a:r>
        </a:p>
      </xdr:txBody>
    </xdr:sp>
    <xdr:clientData/>
  </xdr:twoCellAnchor>
  <xdr:twoCellAnchor>
    <xdr:from>
      <xdr:col>29</xdr:col>
      <xdr:colOff>127000</xdr:colOff>
      <xdr:row>0</xdr:row>
      <xdr:rowOff>74082</xdr:rowOff>
    </xdr:from>
    <xdr:to>
      <xdr:col>38</xdr:col>
      <xdr:colOff>148164</xdr:colOff>
      <xdr:row>2</xdr:row>
      <xdr:rowOff>10579</xdr:rowOff>
    </xdr:to>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296333" y="74082"/>
          <a:ext cx="2402414" cy="38099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2800" b="1">
              <a:solidFill>
                <a:sysClr val="windowText" lastClr="000000"/>
              </a:solidFill>
            </a:rPr>
            <a:t>発行サンプル</a:t>
          </a:r>
        </a:p>
      </xdr:txBody>
    </xdr:sp>
    <xdr:clientData/>
  </xdr:twoCellAnchor>
  <xdr:twoCellAnchor>
    <xdr:from>
      <xdr:col>45</xdr:col>
      <xdr:colOff>0</xdr:colOff>
      <xdr:row>1</xdr:row>
      <xdr:rowOff>0</xdr:rowOff>
    </xdr:from>
    <xdr:to>
      <xdr:col>50</xdr:col>
      <xdr:colOff>21166</xdr:colOff>
      <xdr:row>9</xdr:row>
      <xdr:rowOff>21167</xdr:rowOff>
    </xdr:to>
    <xdr:grpSp>
      <xdr:nvGrpSpPr>
        <xdr:cNvPr id="21" name="グループ化 20">
          <a:extLst>
            <a:ext uri="{FF2B5EF4-FFF2-40B4-BE49-F238E27FC236}">
              <a16:creationId xmlns:a16="http://schemas.microsoft.com/office/drawing/2014/main" id="{00000000-0008-0000-0500-000015000000}"/>
            </a:ext>
          </a:extLst>
        </xdr:cNvPr>
        <xdr:cNvGrpSpPr/>
      </xdr:nvGrpSpPr>
      <xdr:grpSpPr>
        <a:xfrm>
          <a:off x="4029364" y="213591"/>
          <a:ext cx="1233438" cy="1729894"/>
          <a:chOff x="3517703" y="231778"/>
          <a:chExt cx="993973" cy="1168397"/>
        </a:xfrm>
      </xdr:grpSpPr>
      <xdr:sp macro="" textlink="">
        <xdr:nvSpPr>
          <xdr:cNvPr id="22" name="Rectangle 115">
            <a:extLst>
              <a:ext uri="{FF2B5EF4-FFF2-40B4-BE49-F238E27FC236}">
                <a16:creationId xmlns:a16="http://schemas.microsoft.com/office/drawing/2014/main" id="{00000000-0008-0000-0500-000016000000}"/>
              </a:ext>
            </a:extLst>
          </xdr:cNvPr>
          <xdr:cNvSpPr>
            <a:spLocks noChangeArrowheads="1"/>
          </xdr:cNvSpPr>
        </xdr:nvSpPr>
        <xdr:spPr bwMode="auto">
          <a:xfrm>
            <a:off x="3517703" y="231778"/>
            <a:ext cx="993973" cy="1168397"/>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 name="Freeform 116">
            <a:extLst>
              <a:ext uri="{FF2B5EF4-FFF2-40B4-BE49-F238E27FC236}">
                <a16:creationId xmlns:a16="http://schemas.microsoft.com/office/drawing/2014/main" id="{00000000-0008-0000-0500-000017000000}"/>
              </a:ext>
            </a:extLst>
          </xdr:cNvPr>
          <xdr:cNvSpPr>
            <a:spLocks/>
          </xdr:cNvSpPr>
        </xdr:nvSpPr>
        <xdr:spPr bwMode="auto">
          <a:xfrm>
            <a:off x="3583332" y="1039069"/>
            <a:ext cx="839562" cy="324378"/>
          </a:xfrm>
          <a:custGeom>
            <a:avLst/>
            <a:gdLst>
              <a:gd name="T0" fmla="*/ 0 w 65"/>
              <a:gd name="T1" fmla="*/ 25 h 25"/>
              <a:gd name="T2" fmla="*/ 8 w 65"/>
              <a:gd name="T3" fmla="*/ 5 h 25"/>
              <a:gd name="T4" fmla="*/ 38 w 65"/>
              <a:gd name="T5" fmla="*/ 3 h 25"/>
              <a:gd name="T6" fmla="*/ 56 w 65"/>
              <a:gd name="T7" fmla="*/ 4 h 25"/>
              <a:gd name="T8" fmla="*/ 65 w 65"/>
              <a:gd name="T9" fmla="*/ 25 h 25"/>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5" h="25">
                <a:moveTo>
                  <a:pt x="0" y="25"/>
                </a:moveTo>
                <a:cubicBezTo>
                  <a:pt x="1" y="17"/>
                  <a:pt x="2" y="9"/>
                  <a:pt x="8" y="5"/>
                </a:cubicBezTo>
                <a:cubicBezTo>
                  <a:pt x="14" y="1"/>
                  <a:pt x="30" y="3"/>
                  <a:pt x="38" y="3"/>
                </a:cubicBezTo>
                <a:cubicBezTo>
                  <a:pt x="46" y="3"/>
                  <a:pt x="52" y="0"/>
                  <a:pt x="56" y="4"/>
                </a:cubicBezTo>
                <a:cubicBezTo>
                  <a:pt x="60" y="8"/>
                  <a:pt x="64" y="22"/>
                  <a:pt x="65" y="25"/>
                </a:cubicBezTo>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txBody>
          <a:bodyPr/>
          <a:lstStyle/>
          <a:p>
            <a:endParaRPr lang="ja-JP" altLang="en-US"/>
          </a:p>
        </xdr:txBody>
      </xdr:sp>
      <xdr:sp macro="" textlink="">
        <xdr:nvSpPr>
          <xdr:cNvPr id="24" name="AutoShape 117">
            <a:extLst>
              <a:ext uri="{FF2B5EF4-FFF2-40B4-BE49-F238E27FC236}">
                <a16:creationId xmlns:a16="http://schemas.microsoft.com/office/drawing/2014/main" id="{00000000-0008-0000-0500-000018000000}"/>
              </a:ext>
            </a:extLst>
          </xdr:cNvPr>
          <xdr:cNvSpPr>
            <a:spLocks noChangeArrowheads="1"/>
          </xdr:cNvSpPr>
        </xdr:nvSpPr>
        <xdr:spPr bwMode="auto">
          <a:xfrm>
            <a:off x="3747406" y="447993"/>
            <a:ext cx="595081" cy="648756"/>
          </a:xfrm>
          <a:prstGeom prst="smileyFace">
            <a:avLst>
              <a:gd name="adj" fmla="val 4653"/>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 name="Freeform 118">
            <a:extLst>
              <a:ext uri="{FF2B5EF4-FFF2-40B4-BE49-F238E27FC236}">
                <a16:creationId xmlns:a16="http://schemas.microsoft.com/office/drawing/2014/main" id="{00000000-0008-0000-0500-000019000000}"/>
              </a:ext>
            </a:extLst>
          </xdr:cNvPr>
          <xdr:cNvSpPr>
            <a:spLocks/>
          </xdr:cNvSpPr>
        </xdr:nvSpPr>
        <xdr:spPr bwMode="auto">
          <a:xfrm>
            <a:off x="3681777" y="342333"/>
            <a:ext cx="710887" cy="430211"/>
          </a:xfrm>
          <a:custGeom>
            <a:avLst/>
            <a:gdLst>
              <a:gd name="T0" fmla="*/ 3 w 55"/>
              <a:gd name="T1" fmla="*/ 28 h 33"/>
              <a:gd name="T2" fmla="*/ 3 w 55"/>
              <a:gd name="T3" fmla="*/ 6 h 33"/>
              <a:gd name="T4" fmla="*/ 21 w 55"/>
              <a:gd name="T5" fmla="*/ 0 h 33"/>
              <a:gd name="T6" fmla="*/ 45 w 55"/>
              <a:gd name="T7" fmla="*/ 3 h 33"/>
              <a:gd name="T8" fmla="*/ 43 w 55"/>
              <a:gd name="T9" fmla="*/ 14 h 33"/>
              <a:gd name="T10" fmla="*/ 51 w 55"/>
              <a:gd name="T11" fmla="*/ 10 h 33"/>
              <a:gd name="T12" fmla="*/ 55 w 55"/>
              <a:gd name="T13" fmla="*/ 20 h 33"/>
              <a:gd name="T14" fmla="*/ 50 w 55"/>
              <a:gd name="T15" fmla="*/ 32 h 33"/>
              <a:gd name="T16" fmla="*/ 44 w 55"/>
              <a:gd name="T17" fmla="*/ 14 h 33"/>
              <a:gd name="T18" fmla="*/ 35 w 55"/>
              <a:gd name="T19" fmla="*/ 11 h 33"/>
              <a:gd name="T20" fmla="*/ 16 w 55"/>
              <a:gd name="T21" fmla="*/ 12 h 33"/>
              <a:gd name="T22" fmla="*/ 10 w 55"/>
              <a:gd name="T23" fmla="*/ 13 h 33"/>
              <a:gd name="T24" fmla="*/ 3 w 55"/>
              <a:gd name="T25" fmla="*/ 28 h 33"/>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0" t="0" r="r" b="b"/>
            <a:pathLst>
              <a:path w="55" h="33">
                <a:moveTo>
                  <a:pt x="3" y="28"/>
                </a:moveTo>
                <a:cubicBezTo>
                  <a:pt x="2" y="27"/>
                  <a:pt x="0" y="11"/>
                  <a:pt x="3" y="6"/>
                </a:cubicBezTo>
                <a:cubicBezTo>
                  <a:pt x="6" y="1"/>
                  <a:pt x="14" y="0"/>
                  <a:pt x="21" y="0"/>
                </a:cubicBezTo>
                <a:cubicBezTo>
                  <a:pt x="28" y="0"/>
                  <a:pt x="41" y="1"/>
                  <a:pt x="45" y="3"/>
                </a:cubicBezTo>
                <a:cubicBezTo>
                  <a:pt x="49" y="5"/>
                  <a:pt x="42" y="13"/>
                  <a:pt x="43" y="14"/>
                </a:cubicBezTo>
                <a:cubicBezTo>
                  <a:pt x="44" y="15"/>
                  <a:pt x="49" y="9"/>
                  <a:pt x="51" y="10"/>
                </a:cubicBezTo>
                <a:cubicBezTo>
                  <a:pt x="53" y="11"/>
                  <a:pt x="55" y="16"/>
                  <a:pt x="55" y="20"/>
                </a:cubicBezTo>
                <a:cubicBezTo>
                  <a:pt x="55" y="24"/>
                  <a:pt x="52" y="33"/>
                  <a:pt x="50" y="32"/>
                </a:cubicBezTo>
                <a:cubicBezTo>
                  <a:pt x="48" y="31"/>
                  <a:pt x="46" y="17"/>
                  <a:pt x="44" y="14"/>
                </a:cubicBezTo>
                <a:cubicBezTo>
                  <a:pt x="42" y="11"/>
                  <a:pt x="40" y="11"/>
                  <a:pt x="35" y="11"/>
                </a:cubicBezTo>
                <a:cubicBezTo>
                  <a:pt x="30" y="11"/>
                  <a:pt x="20" y="12"/>
                  <a:pt x="16" y="12"/>
                </a:cubicBezTo>
                <a:cubicBezTo>
                  <a:pt x="12" y="12"/>
                  <a:pt x="12" y="11"/>
                  <a:pt x="10" y="13"/>
                </a:cubicBezTo>
                <a:cubicBezTo>
                  <a:pt x="8" y="15"/>
                  <a:pt x="4" y="29"/>
                  <a:pt x="3" y="28"/>
                </a:cubicBezTo>
                <a:close/>
              </a:path>
            </a:pathLst>
          </a:custGeom>
          <a:solidFill>
            <a:srgbClr xmlns:mc="http://schemas.openxmlformats.org/markup-compatibility/2006" xmlns:a14="http://schemas.microsoft.com/office/drawing/2010/main" val="FFFF00" mc:Ignorable="a14" a14:legacySpreadsheetColorIndex="13"/>
          </a:solidFill>
          <a:ln w="9525" cap="flat" cmpd="sng">
            <a:solidFill>
              <a:srgbClr xmlns:mc="http://schemas.openxmlformats.org/markup-compatibility/2006" xmlns:a14="http://schemas.microsoft.com/office/drawing/2010/main" val="000000" mc:Ignorable="a14" a14:legacySpreadsheetColorIndex="64"/>
            </a:solidFill>
            <a:prstDash val="solid"/>
            <a:round/>
            <a:headEnd/>
            <a:tailEnd/>
          </a:ln>
        </xdr:spPr>
      </xdr:sp>
    </xdr:grpSp>
    <xdr:clientData/>
  </xdr:twoCellAnchor>
  <xdr:twoCellAnchor>
    <xdr:from>
      <xdr:col>0</xdr:col>
      <xdr:colOff>101600</xdr:colOff>
      <xdr:row>12</xdr:row>
      <xdr:rowOff>80433</xdr:rowOff>
    </xdr:from>
    <xdr:to>
      <xdr:col>57</xdr:col>
      <xdr:colOff>118533</xdr:colOff>
      <xdr:row>18</xdr:row>
      <xdr:rowOff>142025</xdr:rowOff>
    </xdr:to>
    <xdr:sp macro="" textlink="">
      <xdr:nvSpPr>
        <xdr:cNvPr id="26" name="正方形/長方形 25">
          <a:extLst>
            <a:ext uri="{FF2B5EF4-FFF2-40B4-BE49-F238E27FC236}">
              <a16:creationId xmlns:a16="http://schemas.microsoft.com/office/drawing/2014/main" id="{00000000-0008-0000-0500-00001A000000}"/>
            </a:ext>
          </a:extLst>
        </xdr:cNvPr>
        <xdr:cNvSpPr/>
      </xdr:nvSpPr>
      <xdr:spPr>
        <a:xfrm>
          <a:off x="101600" y="2705100"/>
          <a:ext cx="6807200" cy="133159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 ・この「受講票・受験票」は受験申込み受付け後、協会事務局が 発行します。</a:t>
          </a:r>
          <a:endParaRPr kumimoji="1" lang="en-US" altLang="ja-JP" sz="1600">
            <a:solidFill>
              <a:sysClr val="windowText" lastClr="000000"/>
            </a:solidFill>
          </a:endParaRPr>
        </a:p>
        <a:p>
          <a:pPr algn="l"/>
          <a:r>
            <a:rPr kumimoji="1" lang="ja-JP" altLang="en-US" sz="1600">
              <a:solidFill>
                <a:sysClr val="windowText" lastClr="000000"/>
              </a:solidFill>
            </a:rPr>
            <a:t> ・お手元に届きましたら顔写真１枚を</a:t>
          </a:r>
          <a:r>
            <a:rPr kumimoji="1" lang="en-US" altLang="ja-JP" sz="1600">
              <a:solidFill>
                <a:sysClr val="windowText" lastClr="000000"/>
              </a:solidFill>
            </a:rPr>
            <a:t>【</a:t>
          </a:r>
          <a:r>
            <a:rPr kumimoji="1" lang="ja-JP" altLang="en-US" sz="1600">
              <a:solidFill>
                <a:sysClr val="windowText" lastClr="000000"/>
              </a:solidFill>
            </a:rPr>
            <a:t>顔写真貼付</a:t>
          </a:r>
          <a:r>
            <a:rPr kumimoji="1" lang="en-US" altLang="ja-JP" sz="1600">
              <a:solidFill>
                <a:sysClr val="windowText" lastClr="000000"/>
              </a:solidFill>
            </a:rPr>
            <a:t>】</a:t>
          </a:r>
          <a:r>
            <a:rPr kumimoji="1" lang="ja-JP" altLang="en-US" sz="1600">
              <a:solidFill>
                <a:sysClr val="windowText" lastClr="000000"/>
              </a:solidFill>
            </a:rPr>
            <a:t>枠内に糊付け してください。</a:t>
          </a:r>
          <a:endParaRPr kumimoji="1" lang="en-US" altLang="ja-JP" sz="1600">
            <a:solidFill>
              <a:sysClr val="windowText" lastClr="000000"/>
            </a:solidFill>
          </a:endParaRPr>
        </a:p>
        <a:p>
          <a:pPr algn="l"/>
          <a:r>
            <a:rPr kumimoji="1" lang="ja-JP" altLang="en-US" sz="1600">
              <a:solidFill>
                <a:sysClr val="windowText" lastClr="000000"/>
              </a:solidFill>
            </a:rPr>
            <a:t> ・認定試験会場へ必ず持参してください。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txDef>
      <a:spPr>
        <a:solidFill>
          <a:srgbClr val="FFFF00"/>
        </a:solidFill>
        <a:ln w="9525" cmpd="sng">
          <a:solidFill>
            <a:schemeClr val="lt1">
              <a:shade val="50000"/>
            </a:schemeClr>
          </a:solidFill>
        </a:ln>
      </a:spPr>
      <a:bodyPr vertOverflow="clip" horzOverflow="clip" wrap="square" rtlCol="0" anchor="t"/>
      <a:lstStyle>
        <a:defPPr algn="l">
          <a:defRPr kumimoji="1" sz="1100">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DA234"/>
  <sheetViews>
    <sheetView showGridLines="0" showRowColHeaders="0" showZeros="0" tabSelected="1" zoomScale="108" zoomScaleNormal="108" zoomScaleSheetLayoutView="108" workbookViewId="0">
      <selection activeCell="DD11" sqref="DD11"/>
    </sheetView>
  </sheetViews>
  <sheetFormatPr defaultColWidth="3.453125" defaultRowHeight="17.25" customHeight="1"/>
  <cols>
    <col min="1" max="1" width="2.1796875" style="183" customWidth="1"/>
    <col min="2" max="28" width="3.453125" style="183" customWidth="1"/>
    <col min="29" max="31" width="3.453125" style="183" hidden="1" customWidth="1"/>
    <col min="32" max="33" width="3.54296875" style="183" hidden="1" customWidth="1"/>
    <col min="34" max="104" width="3.453125" style="183" hidden="1" customWidth="1"/>
    <col min="105" max="16384" width="3.453125" style="183"/>
  </cols>
  <sheetData>
    <row r="1" spans="2:105" ht="17.25" customHeight="1">
      <c r="S1" s="183" t="s">
        <v>1086</v>
      </c>
      <c r="W1" s="184"/>
      <c r="AF1" s="340" t="str">
        <f>IF($J$4="","",$J$4)</f>
        <v>　２０２６年度 積算資格認定試験</v>
      </c>
      <c r="AG1" s="341"/>
      <c r="AH1" s="341"/>
      <c r="AI1" s="341"/>
      <c r="AJ1" s="341"/>
      <c r="AK1" s="341"/>
      <c r="AL1" s="341"/>
      <c r="AM1" s="341"/>
      <c r="AN1" s="341"/>
      <c r="AO1" s="341"/>
      <c r="AP1" s="341"/>
      <c r="AQ1" s="341"/>
      <c r="AT1" s="342" t="s">
        <v>1103</v>
      </c>
      <c r="AU1" s="343"/>
      <c r="AV1" s="343"/>
      <c r="AW1" s="343"/>
      <c r="AX1" s="344"/>
      <c r="AY1" s="186" t="s">
        <v>1085</v>
      </c>
      <c r="AZ1" s="187"/>
      <c r="BA1" s="187"/>
      <c r="BB1" s="187"/>
      <c r="BC1" s="187"/>
      <c r="BD1" s="187"/>
    </row>
    <row r="2" spans="2:105" s="184" customFormat="1" ht="17.25" customHeight="1">
      <c r="C2" s="188" t="s">
        <v>1106</v>
      </c>
      <c r="E2" s="189"/>
      <c r="T2" s="190"/>
      <c r="U2" s="345" t="s">
        <v>1205</v>
      </c>
      <c r="V2" s="345"/>
      <c r="W2" s="184" t="s">
        <v>194</v>
      </c>
      <c r="X2" s="120"/>
      <c r="Y2" s="184" t="s">
        <v>195</v>
      </c>
      <c r="Z2" s="120"/>
      <c r="AA2" s="184" t="s">
        <v>196</v>
      </c>
      <c r="AF2" s="346" t="s">
        <v>177</v>
      </c>
      <c r="AG2" s="346"/>
      <c r="AH2" s="346"/>
      <c r="AI2" s="346"/>
      <c r="AJ2" s="346"/>
      <c r="AK2" s="346"/>
      <c r="AL2" s="346"/>
      <c r="AM2" s="346"/>
      <c r="AN2" s="346"/>
      <c r="AO2" s="346"/>
      <c r="AP2" s="346"/>
      <c r="AQ2" s="346"/>
      <c r="AT2" s="347" t="s">
        <v>1104</v>
      </c>
      <c r="AU2" s="348"/>
      <c r="AV2" s="348"/>
      <c r="AW2" s="348"/>
      <c r="AX2" s="349"/>
      <c r="AY2" s="191" t="s">
        <v>1100</v>
      </c>
      <c r="BA2" s="192"/>
      <c r="BB2" s="192"/>
      <c r="BC2" s="192"/>
    </row>
    <row r="3" spans="2:105" s="184" customFormat="1" ht="17.25" customHeight="1">
      <c r="E3" s="189"/>
      <c r="AF3" s="346"/>
      <c r="AG3" s="346"/>
      <c r="AH3" s="346"/>
      <c r="AI3" s="346"/>
      <c r="AJ3" s="346"/>
      <c r="AK3" s="346"/>
      <c r="AL3" s="346"/>
      <c r="AM3" s="346"/>
      <c r="AN3" s="346"/>
      <c r="AO3" s="346"/>
      <c r="AP3" s="346"/>
      <c r="AQ3" s="346"/>
      <c r="AT3" s="347"/>
      <c r="AU3" s="348"/>
      <c r="AV3" s="348"/>
      <c r="AW3" s="348"/>
      <c r="AX3" s="349"/>
      <c r="AY3" s="191" t="s">
        <v>1101</v>
      </c>
      <c r="BA3" s="193"/>
      <c r="BB3" s="193"/>
      <c r="BC3" s="193"/>
    </row>
    <row r="4" spans="2:105" s="184" customFormat="1" ht="17.25" customHeight="1">
      <c r="C4" s="329" t="s">
        <v>1207</v>
      </c>
      <c r="D4" s="330"/>
      <c r="E4" s="330"/>
      <c r="F4" s="330"/>
      <c r="G4" s="330"/>
      <c r="H4" s="330"/>
      <c r="I4" s="331"/>
      <c r="J4" s="340" t="s">
        <v>1204</v>
      </c>
      <c r="K4" s="362"/>
      <c r="L4" s="362"/>
      <c r="M4" s="362"/>
      <c r="N4" s="362"/>
      <c r="O4" s="362"/>
      <c r="P4" s="362"/>
      <c r="Q4" s="362"/>
      <c r="R4" s="362"/>
      <c r="S4" s="195"/>
      <c r="AE4" s="182"/>
      <c r="AF4" s="195"/>
      <c r="AG4" s="195"/>
      <c r="AH4" s="195"/>
      <c r="AI4" s="195"/>
      <c r="AJ4" s="195"/>
      <c r="AK4" s="195"/>
      <c r="AL4" s="195"/>
      <c r="AM4" s="195"/>
      <c r="AN4" s="195"/>
      <c r="AO4" s="195"/>
      <c r="AP4" s="195"/>
      <c r="AQ4" s="195"/>
      <c r="AT4" s="347"/>
      <c r="AU4" s="348"/>
      <c r="AV4" s="348"/>
      <c r="AW4" s="348"/>
      <c r="AX4" s="349"/>
      <c r="AY4" s="191" t="s">
        <v>1102</v>
      </c>
      <c r="BA4" s="193"/>
      <c r="BB4" s="193"/>
      <c r="BC4" s="193"/>
    </row>
    <row r="5" spans="2:105" s="184" customFormat="1" ht="17.25" customHeight="1" thickBot="1">
      <c r="C5" s="332"/>
      <c r="D5" s="333"/>
      <c r="E5" s="333"/>
      <c r="F5" s="333"/>
      <c r="G5" s="333"/>
      <c r="H5" s="333"/>
      <c r="I5" s="334"/>
      <c r="J5" s="346" t="s">
        <v>183</v>
      </c>
      <c r="K5" s="362"/>
      <c r="L5" s="362"/>
      <c r="M5" s="362"/>
      <c r="N5" s="362"/>
      <c r="O5" s="362"/>
      <c r="P5" s="362"/>
      <c r="Q5" s="362"/>
      <c r="R5" s="362"/>
      <c r="S5" s="195"/>
      <c r="T5" s="363" t="s">
        <v>436</v>
      </c>
      <c r="U5" s="366"/>
      <c r="V5" s="366"/>
      <c r="W5" s="367" t="s">
        <v>629</v>
      </c>
      <c r="X5" s="367"/>
      <c r="Y5" s="367"/>
      <c r="Z5" s="367"/>
      <c r="AA5" s="367"/>
      <c r="AH5" s="190"/>
      <c r="AJ5" s="368">
        <v>46266</v>
      </c>
      <c r="AK5" s="368"/>
      <c r="AL5" s="368"/>
      <c r="AM5" s="368"/>
      <c r="AN5" s="368"/>
      <c r="AO5" s="368"/>
      <c r="AP5" s="368"/>
      <c r="AT5" s="347"/>
      <c r="AU5" s="348"/>
      <c r="AV5" s="348"/>
      <c r="AW5" s="348"/>
      <c r="AX5" s="349"/>
      <c r="AY5" s="191" t="s">
        <v>1098</v>
      </c>
      <c r="BA5" s="193"/>
      <c r="BB5" s="193"/>
      <c r="BC5" s="193"/>
      <c r="DA5" s="196"/>
    </row>
    <row r="6" spans="2:105" s="184" customFormat="1" ht="17.25" customHeight="1">
      <c r="C6" s="335"/>
      <c r="D6" s="336"/>
      <c r="E6" s="336"/>
      <c r="F6" s="336"/>
      <c r="G6" s="336"/>
      <c r="H6" s="336"/>
      <c r="I6" s="337"/>
      <c r="J6" s="362"/>
      <c r="K6" s="362"/>
      <c r="L6" s="362"/>
      <c r="M6" s="362"/>
      <c r="N6" s="362"/>
      <c r="O6" s="362"/>
      <c r="P6" s="362"/>
      <c r="Q6" s="362"/>
      <c r="R6" s="362"/>
      <c r="S6" s="195"/>
      <c r="T6" s="364"/>
      <c r="U6" s="369"/>
      <c r="V6" s="369"/>
      <c r="W6" s="367" t="s">
        <v>437</v>
      </c>
      <c r="X6" s="367"/>
      <c r="Y6" s="367"/>
      <c r="Z6" s="367"/>
      <c r="AA6" s="367"/>
      <c r="AE6" s="370" t="s">
        <v>1131</v>
      </c>
      <c r="AF6" s="370"/>
      <c r="AG6" s="370"/>
      <c r="AH6" s="370"/>
      <c r="AI6" s="372" t="e">
        <f>IF(B62="","",B62)</f>
        <v>#N/A</v>
      </c>
      <c r="AJ6" s="373"/>
      <c r="AK6" s="373"/>
      <c r="AL6" s="373"/>
      <c r="AM6" s="373"/>
      <c r="AN6" s="373"/>
      <c r="AO6" s="373"/>
      <c r="AP6" s="373"/>
      <c r="AQ6" s="373"/>
      <c r="AR6" s="374"/>
      <c r="AT6" s="347"/>
      <c r="AU6" s="348"/>
      <c r="AV6" s="348"/>
      <c r="AW6" s="348"/>
      <c r="AX6" s="349"/>
      <c r="AY6" s="191" t="s">
        <v>1099</v>
      </c>
      <c r="BA6" s="193"/>
      <c r="BB6" s="193"/>
      <c r="BC6" s="193"/>
    </row>
    <row r="7" spans="2:105" s="184" customFormat="1" ht="17.25" customHeight="1" thickBot="1">
      <c r="R7" s="197"/>
      <c r="T7" s="365"/>
      <c r="U7" s="378" t="s">
        <v>234</v>
      </c>
      <c r="V7" s="378"/>
      <c r="W7" s="367" t="s">
        <v>507</v>
      </c>
      <c r="X7" s="367"/>
      <c r="Y7" s="367"/>
      <c r="Z7" s="367"/>
      <c r="AA7" s="367"/>
      <c r="AE7" s="371"/>
      <c r="AF7" s="371"/>
      <c r="AG7" s="371"/>
      <c r="AH7" s="371"/>
      <c r="AI7" s="375"/>
      <c r="AJ7" s="376"/>
      <c r="AK7" s="376"/>
      <c r="AL7" s="376"/>
      <c r="AM7" s="376"/>
      <c r="AN7" s="376"/>
      <c r="AO7" s="376"/>
      <c r="AP7" s="376"/>
      <c r="AQ7" s="376"/>
      <c r="AR7" s="377"/>
      <c r="AT7" s="350"/>
      <c r="AU7" s="351"/>
      <c r="AV7" s="351"/>
      <c r="AW7" s="351"/>
      <c r="AX7" s="352"/>
      <c r="BA7" s="193"/>
      <c r="BB7" s="193"/>
      <c r="BC7" s="193"/>
    </row>
    <row r="8" spans="2:105" ht="6" customHeight="1" thickBot="1">
      <c r="B8" s="184"/>
      <c r="AB8" s="184"/>
      <c r="AD8" s="184"/>
      <c r="AS8" s="184"/>
      <c r="AT8" s="184"/>
      <c r="AU8" s="184"/>
      <c r="AV8" s="184"/>
      <c r="AW8" s="184"/>
      <c r="AX8" s="184"/>
      <c r="AY8" s="184"/>
      <c r="AZ8" s="184"/>
      <c r="BA8" s="184"/>
      <c r="BB8" s="184"/>
      <c r="BC8" s="184"/>
      <c r="BD8" s="184"/>
    </row>
    <row r="9" spans="2:105" s="184" customFormat="1" ht="17.25" customHeight="1">
      <c r="C9" s="198"/>
      <c r="D9" s="395" t="s">
        <v>169</v>
      </c>
      <c r="E9" s="395"/>
      <c r="F9" s="395"/>
      <c r="G9" s="199"/>
      <c r="H9" s="200"/>
      <c r="I9" s="396"/>
      <c r="J9" s="397"/>
      <c r="K9" s="397"/>
      <c r="L9" s="397"/>
      <c r="M9" s="397"/>
      <c r="N9" s="397"/>
      <c r="O9" s="397"/>
      <c r="P9" s="397"/>
      <c r="Q9" s="397"/>
      <c r="R9" s="397"/>
      <c r="S9" s="397"/>
      <c r="T9" s="397"/>
      <c r="U9" s="397"/>
      <c r="V9" s="201"/>
      <c r="W9" s="398" t="s">
        <v>1125</v>
      </c>
      <c r="X9" s="399"/>
      <c r="Y9" s="399"/>
      <c r="Z9" s="399"/>
      <c r="AA9" s="400"/>
      <c r="AD9" s="183"/>
      <c r="AE9" s="198"/>
      <c r="AF9" s="395" t="s">
        <v>169</v>
      </c>
      <c r="AG9" s="395"/>
      <c r="AH9" s="395"/>
      <c r="AI9" s="199"/>
      <c r="AJ9" s="200"/>
      <c r="AK9" s="401" t="str">
        <f>IF($I$9="","",$I$9)</f>
        <v/>
      </c>
      <c r="AL9" s="401"/>
      <c r="AM9" s="401"/>
      <c r="AN9" s="401"/>
      <c r="AO9" s="401"/>
      <c r="AP9" s="401"/>
      <c r="AQ9" s="401"/>
      <c r="AR9" s="401"/>
      <c r="AS9" s="401"/>
      <c r="AT9" s="401"/>
      <c r="AU9" s="401"/>
      <c r="AV9" s="401"/>
      <c r="AW9" s="401"/>
      <c r="AX9" s="201"/>
      <c r="AY9" s="398" t="s">
        <v>1125</v>
      </c>
      <c r="AZ9" s="399"/>
      <c r="BA9" s="399"/>
      <c r="BB9" s="399"/>
      <c r="BC9" s="400"/>
      <c r="BD9" s="183"/>
    </row>
    <row r="10" spans="2:105" s="184" customFormat="1" ht="34.5" customHeight="1" thickBot="1">
      <c r="C10" s="202"/>
      <c r="D10" s="353" t="s">
        <v>1117</v>
      </c>
      <c r="E10" s="354"/>
      <c r="F10" s="354"/>
      <c r="G10" s="203"/>
      <c r="H10" s="204"/>
      <c r="I10" s="355"/>
      <c r="J10" s="356"/>
      <c r="K10" s="356"/>
      <c r="L10" s="356"/>
      <c r="M10" s="356"/>
      <c r="N10" s="356"/>
      <c r="O10" s="356"/>
      <c r="P10" s="356"/>
      <c r="Q10" s="356"/>
      <c r="R10" s="356"/>
      <c r="S10" s="356"/>
      <c r="T10" s="356"/>
      <c r="U10" s="356"/>
      <c r="V10" s="205"/>
      <c r="W10" s="357"/>
      <c r="X10" s="358"/>
      <c r="Y10" s="358"/>
      <c r="Z10" s="358"/>
      <c r="AA10" s="359"/>
      <c r="AE10" s="202"/>
      <c r="AF10" s="353" t="s">
        <v>1117</v>
      </c>
      <c r="AG10" s="354"/>
      <c r="AH10" s="354"/>
      <c r="AI10" s="203"/>
      <c r="AJ10" s="204"/>
      <c r="AK10" s="360" t="str">
        <f>IF($I$10="","",$I$10)</f>
        <v/>
      </c>
      <c r="AL10" s="361"/>
      <c r="AM10" s="361"/>
      <c r="AN10" s="361"/>
      <c r="AO10" s="361"/>
      <c r="AP10" s="361"/>
      <c r="AQ10" s="361"/>
      <c r="AR10" s="361"/>
      <c r="AS10" s="361"/>
      <c r="AT10" s="361"/>
      <c r="AU10" s="361"/>
      <c r="AV10" s="361"/>
      <c r="AW10" s="361"/>
      <c r="AX10" s="205"/>
      <c r="AY10" s="392" t="str">
        <f>IF($W$10="","",$W$10)</f>
        <v/>
      </c>
      <c r="AZ10" s="393"/>
      <c r="BA10" s="393"/>
      <c r="BB10" s="393"/>
      <c r="BC10" s="394"/>
    </row>
    <row r="11" spans="2:105" s="184" customFormat="1" ht="20.25" customHeight="1">
      <c r="C11" s="202"/>
      <c r="D11" s="338" t="s">
        <v>1118</v>
      </c>
      <c r="E11" s="339"/>
      <c r="F11" s="339"/>
      <c r="G11" s="206"/>
      <c r="H11" s="204"/>
      <c r="I11" s="388" t="s">
        <v>38</v>
      </c>
      <c r="J11" s="388"/>
      <c r="K11" s="406"/>
      <c r="L11" s="407"/>
      <c r="M11" s="407"/>
      <c r="N11" s="207" t="s">
        <v>194</v>
      </c>
      <c r="O11" s="406"/>
      <c r="P11" s="406"/>
      <c r="Q11" s="207" t="s">
        <v>195</v>
      </c>
      <c r="R11" s="408"/>
      <c r="S11" s="408"/>
      <c r="T11" s="207" t="s">
        <v>196</v>
      </c>
      <c r="U11" s="208"/>
      <c r="V11" s="207"/>
      <c r="W11" s="402" t="s">
        <v>1123</v>
      </c>
      <c r="X11" s="380"/>
      <c r="Y11" s="385"/>
      <c r="Z11" s="386"/>
      <c r="AA11" s="387"/>
      <c r="AB11" s="183"/>
      <c r="AE11" s="202"/>
      <c r="AF11" s="338" t="s">
        <v>1118</v>
      </c>
      <c r="AG11" s="339"/>
      <c r="AH11" s="339"/>
      <c r="AI11" s="206"/>
      <c r="AJ11" s="204"/>
      <c r="AK11" s="388" t="str">
        <f>IF($I$11="","",$I$11)</f>
        <v>西暦</v>
      </c>
      <c r="AL11" s="388"/>
      <c r="AM11" s="389" t="str">
        <f>IF($K$11="","",$K$11)</f>
        <v/>
      </c>
      <c r="AN11" s="390"/>
      <c r="AO11" s="390"/>
      <c r="AP11" s="207" t="s">
        <v>194</v>
      </c>
      <c r="AQ11" s="383" t="str">
        <f>IF($O$11="","",$O$11)</f>
        <v/>
      </c>
      <c r="AR11" s="391"/>
      <c r="AS11" s="207" t="s">
        <v>195</v>
      </c>
      <c r="AT11" s="383" t="str">
        <f>IF($R$11="","",$R$11)</f>
        <v/>
      </c>
      <c r="AU11" s="391"/>
      <c r="AV11" s="207" t="s">
        <v>196</v>
      </c>
      <c r="AW11" s="207"/>
      <c r="AX11" s="207"/>
      <c r="AY11" s="402" t="s">
        <v>1123</v>
      </c>
      <c r="AZ11" s="380"/>
      <c r="BA11" s="403" t="str">
        <f>IF($Y$11="","",$Y$11)</f>
        <v/>
      </c>
      <c r="BB11" s="404"/>
      <c r="BC11" s="405"/>
    </row>
    <row r="12" spans="2:105" ht="20.25" customHeight="1">
      <c r="C12" s="209"/>
      <c r="D12" s="338" t="s">
        <v>1119</v>
      </c>
      <c r="E12" s="339"/>
      <c r="F12" s="339"/>
      <c r="G12" s="210"/>
      <c r="H12" s="413"/>
      <c r="I12" s="408"/>
      <c r="J12" s="408"/>
      <c r="K12" s="408"/>
      <c r="L12" s="408"/>
      <c r="M12" s="408"/>
      <c r="N12" s="408"/>
      <c r="O12" s="408"/>
      <c r="P12" s="408"/>
      <c r="Q12" s="408"/>
      <c r="R12" s="431"/>
      <c r="S12" s="379" t="s">
        <v>197</v>
      </c>
      <c r="T12" s="380"/>
      <c r="U12" s="380"/>
      <c r="V12" s="380"/>
      <c r="W12" s="380"/>
      <c r="X12" s="380"/>
      <c r="Y12" s="380"/>
      <c r="Z12" s="380"/>
      <c r="AA12" s="381"/>
      <c r="AD12" s="184"/>
      <c r="AE12" s="209"/>
      <c r="AF12" s="338" t="s">
        <v>1119</v>
      </c>
      <c r="AG12" s="339"/>
      <c r="AH12" s="339"/>
      <c r="AI12" s="210"/>
      <c r="AJ12" s="382" t="str">
        <f>IF($H$12="","",$H$12)</f>
        <v/>
      </c>
      <c r="AK12" s="383"/>
      <c r="AL12" s="383"/>
      <c r="AM12" s="383"/>
      <c r="AN12" s="383"/>
      <c r="AO12" s="383"/>
      <c r="AP12" s="383"/>
      <c r="AQ12" s="383"/>
      <c r="AR12" s="383"/>
      <c r="AS12" s="383"/>
      <c r="AT12" s="384"/>
      <c r="AU12" s="379" t="s">
        <v>197</v>
      </c>
      <c r="AV12" s="380"/>
      <c r="AW12" s="380"/>
      <c r="AX12" s="380"/>
      <c r="AY12" s="380"/>
      <c r="AZ12" s="380"/>
      <c r="BA12" s="380"/>
      <c r="BB12" s="380"/>
      <c r="BC12" s="381"/>
      <c r="BD12" s="184"/>
    </row>
    <row r="13" spans="2:105" ht="20.25" customHeight="1">
      <c r="C13" s="211"/>
      <c r="D13" s="338" t="s">
        <v>1120</v>
      </c>
      <c r="E13" s="339"/>
      <c r="F13" s="339"/>
      <c r="G13" s="212"/>
      <c r="H13" s="429"/>
      <c r="I13" s="430"/>
      <c r="J13" s="430"/>
      <c r="K13" s="430"/>
      <c r="L13" s="430"/>
      <c r="M13" s="430"/>
      <c r="N13" s="430"/>
      <c r="O13" s="430"/>
      <c r="P13" s="430"/>
      <c r="Q13" s="430"/>
      <c r="R13" s="430"/>
      <c r="S13" s="416" t="s">
        <v>38</v>
      </c>
      <c r="T13" s="388"/>
      <c r="U13" s="408"/>
      <c r="V13" s="408"/>
      <c r="W13" s="213" t="s">
        <v>630</v>
      </c>
      <c r="X13" s="168"/>
      <c r="Y13" s="213" t="s">
        <v>195</v>
      </c>
      <c r="Z13" s="168"/>
      <c r="AA13" s="214" t="s">
        <v>196</v>
      </c>
      <c r="AE13" s="211"/>
      <c r="AF13" s="338" t="s">
        <v>1120</v>
      </c>
      <c r="AG13" s="339"/>
      <c r="AH13" s="339"/>
      <c r="AI13" s="212"/>
      <c r="AJ13" s="382" t="str">
        <f>IF($H$13="","",$H$13)</f>
        <v/>
      </c>
      <c r="AK13" s="383"/>
      <c r="AL13" s="383"/>
      <c r="AM13" s="383"/>
      <c r="AN13" s="383"/>
      <c r="AO13" s="383"/>
      <c r="AP13" s="383"/>
      <c r="AQ13" s="383"/>
      <c r="AR13" s="383"/>
      <c r="AS13" s="383"/>
      <c r="AT13" s="384"/>
      <c r="AU13" s="416" t="str">
        <f>IF($S$13="","",$S$13)</f>
        <v>西暦</v>
      </c>
      <c r="AV13" s="388"/>
      <c r="AW13" s="417" t="str">
        <f>IF($U$13="","",$U$13)</f>
        <v/>
      </c>
      <c r="AX13" s="417"/>
      <c r="AY13" s="213" t="s">
        <v>630</v>
      </c>
      <c r="AZ13" s="185" t="str">
        <f>IF($X$13="","",$X$13)</f>
        <v/>
      </c>
      <c r="BA13" s="213" t="s">
        <v>195</v>
      </c>
      <c r="BB13" s="185" t="str">
        <f>IF($Z$13="","",$Z$13)</f>
        <v/>
      </c>
      <c r="BC13" s="214" t="s">
        <v>196</v>
      </c>
    </row>
    <row r="14" spans="2:105" ht="20.25" customHeight="1">
      <c r="C14" s="211"/>
      <c r="D14" s="338" t="s">
        <v>1121</v>
      </c>
      <c r="E14" s="339"/>
      <c r="F14" s="339"/>
      <c r="G14" s="215"/>
      <c r="H14" s="418"/>
      <c r="I14" s="419"/>
      <c r="J14" s="419"/>
      <c r="K14" s="419"/>
      <c r="L14" s="419"/>
      <c r="M14" s="419"/>
      <c r="N14" s="419"/>
      <c r="O14" s="419"/>
      <c r="P14" s="419"/>
      <c r="Q14" s="419"/>
      <c r="R14" s="420"/>
      <c r="S14" s="421" t="s">
        <v>1122</v>
      </c>
      <c r="T14" s="422"/>
      <c r="U14" s="422"/>
      <c r="V14" s="422"/>
      <c r="W14" s="423"/>
      <c r="X14" s="424"/>
      <c r="Y14" s="406"/>
      <c r="Z14" s="406"/>
      <c r="AA14" s="216" t="s">
        <v>194</v>
      </c>
      <c r="AE14" s="211"/>
      <c r="AF14" s="338" t="s">
        <v>1121</v>
      </c>
      <c r="AG14" s="339"/>
      <c r="AH14" s="339"/>
      <c r="AI14" s="215"/>
      <c r="AJ14" s="409" t="str">
        <f>IF($H$14="","",$H$14)</f>
        <v/>
      </c>
      <c r="AK14" s="425"/>
      <c r="AL14" s="425"/>
      <c r="AM14" s="425"/>
      <c r="AN14" s="425"/>
      <c r="AO14" s="425"/>
      <c r="AP14" s="425"/>
      <c r="AQ14" s="425"/>
      <c r="AR14" s="425"/>
      <c r="AS14" s="425"/>
      <c r="AT14" s="426"/>
      <c r="AU14" s="421" t="s">
        <v>1122</v>
      </c>
      <c r="AV14" s="427"/>
      <c r="AW14" s="427"/>
      <c r="AX14" s="427"/>
      <c r="AY14" s="428"/>
      <c r="AZ14" s="409">
        <f>$X$14</f>
        <v>0</v>
      </c>
      <c r="BA14" s="389"/>
      <c r="BB14" s="389"/>
      <c r="BC14" s="216" t="s">
        <v>194</v>
      </c>
    </row>
    <row r="15" spans="2:105" ht="3" customHeight="1">
      <c r="C15" s="211"/>
      <c r="D15" s="217"/>
      <c r="E15" s="217"/>
      <c r="F15" s="217"/>
      <c r="G15" s="217"/>
      <c r="H15" s="218"/>
      <c r="I15" s="217"/>
      <c r="J15" s="217"/>
      <c r="K15" s="217"/>
      <c r="L15" s="217"/>
      <c r="M15" s="217"/>
      <c r="N15" s="217"/>
      <c r="O15" s="217"/>
      <c r="P15" s="217"/>
      <c r="Q15" s="217"/>
      <c r="R15" s="217"/>
      <c r="S15" s="217"/>
      <c r="T15" s="217"/>
      <c r="U15" s="217"/>
      <c r="V15" s="217"/>
      <c r="W15" s="217"/>
      <c r="X15" s="217"/>
      <c r="Y15" s="217"/>
      <c r="Z15" s="217"/>
      <c r="AA15" s="219"/>
      <c r="AE15" s="211"/>
      <c r="AF15" s="217"/>
      <c r="AG15" s="217"/>
      <c r="AH15" s="217"/>
      <c r="AI15" s="217"/>
      <c r="AJ15" s="218"/>
      <c r="AK15" s="217"/>
      <c r="AL15" s="217"/>
      <c r="AM15" s="217"/>
      <c r="AN15" s="217"/>
      <c r="AO15" s="217"/>
      <c r="AP15" s="217"/>
      <c r="AQ15" s="217"/>
      <c r="AR15" s="217"/>
      <c r="AS15" s="217"/>
      <c r="AT15" s="217"/>
      <c r="AU15" s="217"/>
      <c r="AV15" s="217"/>
      <c r="AW15" s="217"/>
      <c r="AX15" s="217"/>
      <c r="AY15" s="217"/>
      <c r="AZ15" s="217"/>
      <c r="BA15" s="217"/>
      <c r="BB15" s="217"/>
      <c r="BC15" s="219"/>
    </row>
    <row r="16" spans="2:105" ht="17.25" customHeight="1">
      <c r="C16" s="211"/>
      <c r="D16" s="410" t="s">
        <v>1116</v>
      </c>
      <c r="E16" s="362"/>
      <c r="F16" s="362"/>
      <c r="G16" s="411"/>
      <c r="H16" s="220" t="s">
        <v>631</v>
      </c>
      <c r="I16" s="412"/>
      <c r="J16" s="412"/>
      <c r="K16" s="412"/>
      <c r="L16" s="412"/>
      <c r="M16" s="412"/>
      <c r="N16" s="153"/>
      <c r="O16" s="153"/>
      <c r="P16" s="153"/>
      <c r="Q16" s="153"/>
      <c r="S16" s="190"/>
      <c r="T16" s="86"/>
      <c r="U16" s="87"/>
      <c r="V16" s="87"/>
      <c r="W16" s="87"/>
      <c r="X16" s="87"/>
      <c r="Y16" s="87"/>
      <c r="Z16" s="87"/>
      <c r="AA16" s="154"/>
      <c r="AE16" s="211"/>
      <c r="AF16" s="410" t="s">
        <v>1116</v>
      </c>
      <c r="AG16" s="362"/>
      <c r="AH16" s="362"/>
      <c r="AI16" s="411"/>
      <c r="AJ16" s="220" t="s">
        <v>631</v>
      </c>
      <c r="AK16" s="221" t="str">
        <f>IF($I$16="","",$I$16)</f>
        <v/>
      </c>
      <c r="AL16" s="221"/>
      <c r="AM16" s="221"/>
      <c r="AN16" s="221"/>
      <c r="AU16" s="190"/>
      <c r="AV16" s="88"/>
      <c r="AW16" s="87"/>
      <c r="AX16" s="87"/>
      <c r="AY16" s="87"/>
      <c r="AZ16" s="87"/>
      <c r="BA16" s="87"/>
      <c r="BB16" s="87"/>
      <c r="BC16" s="222"/>
    </row>
    <row r="17" spans="2:56" ht="20.25" customHeight="1">
      <c r="C17" s="211"/>
      <c r="D17" s="223"/>
      <c r="E17" s="195"/>
      <c r="F17" s="195"/>
      <c r="H17" s="413"/>
      <c r="I17" s="408"/>
      <c r="J17" s="408"/>
      <c r="K17" s="408"/>
      <c r="L17" s="408"/>
      <c r="M17" s="408"/>
      <c r="N17" s="408"/>
      <c r="O17" s="408"/>
      <c r="P17" s="408"/>
      <c r="Q17" s="408"/>
      <c r="R17" s="408"/>
      <c r="S17" s="408"/>
      <c r="T17" s="408"/>
      <c r="U17" s="408"/>
      <c r="V17" s="408"/>
      <c r="W17" s="408"/>
      <c r="X17" s="408"/>
      <c r="Y17" s="408"/>
      <c r="Z17" s="408"/>
      <c r="AA17" s="414"/>
      <c r="AE17" s="211"/>
      <c r="AF17" s="223"/>
      <c r="AG17" s="195"/>
      <c r="AH17" s="195"/>
      <c r="AJ17" s="382" t="str">
        <f>IF($H$17="","",$H$17)</f>
        <v/>
      </c>
      <c r="AK17" s="383"/>
      <c r="AL17" s="383"/>
      <c r="AM17" s="383"/>
      <c r="AN17" s="383"/>
      <c r="AO17" s="383"/>
      <c r="AP17" s="383"/>
      <c r="AQ17" s="383"/>
      <c r="AR17" s="383"/>
      <c r="AS17" s="383"/>
      <c r="AT17" s="383"/>
      <c r="AU17" s="383"/>
      <c r="AV17" s="383"/>
      <c r="AW17" s="383"/>
      <c r="AX17" s="383"/>
      <c r="AY17" s="383"/>
      <c r="AZ17" s="383"/>
      <c r="BA17" s="383"/>
      <c r="BB17" s="383"/>
      <c r="BC17" s="415"/>
    </row>
    <row r="18" spans="2:56" ht="17.25" customHeight="1" thickBot="1">
      <c r="C18" s="224"/>
      <c r="D18" s="225"/>
      <c r="E18" s="225"/>
      <c r="F18" s="225"/>
      <c r="G18" s="226"/>
      <c r="H18" s="442" t="s">
        <v>1132</v>
      </c>
      <c r="I18" s="443"/>
      <c r="J18" s="444"/>
      <c r="K18" s="445"/>
      <c r="L18" s="445"/>
      <c r="M18" s="445"/>
      <c r="N18" s="445"/>
      <c r="O18" s="445"/>
      <c r="P18" s="445"/>
      <c r="Q18" s="446"/>
      <c r="R18" s="447" t="s">
        <v>632</v>
      </c>
      <c r="S18" s="443"/>
      <c r="T18" s="444"/>
      <c r="U18" s="445"/>
      <c r="V18" s="445"/>
      <c r="W18" s="445"/>
      <c r="X18" s="445"/>
      <c r="Y18" s="445"/>
      <c r="Z18" s="445"/>
      <c r="AA18" s="446"/>
      <c r="AE18" s="224"/>
      <c r="AF18" s="225"/>
      <c r="AG18" s="225"/>
      <c r="AH18" s="225"/>
      <c r="AI18" s="226"/>
      <c r="AJ18" s="448" t="s">
        <v>628</v>
      </c>
      <c r="AK18" s="449"/>
      <c r="AL18" s="434" t="str">
        <f>IF($J$18="","",$J$18)</f>
        <v/>
      </c>
      <c r="AM18" s="435"/>
      <c r="AN18" s="435"/>
      <c r="AO18" s="435"/>
      <c r="AP18" s="435"/>
      <c r="AQ18" s="435"/>
      <c r="AR18" s="435"/>
      <c r="AS18" s="227"/>
      <c r="AT18" s="432" t="s">
        <v>632</v>
      </c>
      <c r="AU18" s="433"/>
      <c r="AV18" s="434" t="str">
        <f>IF($T$18="","",$T$18)</f>
        <v/>
      </c>
      <c r="AW18" s="435"/>
      <c r="AX18" s="435"/>
      <c r="AY18" s="435"/>
      <c r="AZ18" s="435"/>
      <c r="BA18" s="435"/>
      <c r="BB18" s="435"/>
      <c r="BC18" s="228"/>
    </row>
    <row r="19" spans="2:56" ht="17.25" customHeight="1" thickBot="1">
      <c r="C19" s="436" t="s">
        <v>42</v>
      </c>
      <c r="D19" s="437"/>
      <c r="E19" s="437"/>
      <c r="F19" s="437"/>
      <c r="G19" s="437"/>
      <c r="H19" s="438"/>
      <c r="I19" s="436" t="s">
        <v>29</v>
      </c>
      <c r="J19" s="437"/>
      <c r="K19" s="437"/>
      <c r="L19" s="437"/>
      <c r="M19" s="437"/>
      <c r="N19" s="437"/>
      <c r="O19" s="437"/>
      <c r="P19" s="438"/>
      <c r="Q19" s="439" t="s">
        <v>43</v>
      </c>
      <c r="R19" s="440"/>
      <c r="S19" s="440"/>
      <c r="T19" s="440"/>
      <c r="U19" s="440"/>
      <c r="V19" s="441"/>
      <c r="W19" s="439" t="s">
        <v>1113</v>
      </c>
      <c r="X19" s="440"/>
      <c r="Y19" s="440"/>
      <c r="Z19" s="440"/>
      <c r="AA19" s="441"/>
      <c r="AE19" s="436" t="s">
        <v>42</v>
      </c>
      <c r="AF19" s="437"/>
      <c r="AG19" s="437"/>
      <c r="AH19" s="437"/>
      <c r="AI19" s="437"/>
      <c r="AJ19" s="438"/>
      <c r="AK19" s="436" t="s">
        <v>29</v>
      </c>
      <c r="AL19" s="437"/>
      <c r="AM19" s="437"/>
      <c r="AN19" s="437"/>
      <c r="AO19" s="437"/>
      <c r="AP19" s="437"/>
      <c r="AQ19" s="437"/>
      <c r="AR19" s="438"/>
      <c r="AS19" s="439" t="s">
        <v>43</v>
      </c>
      <c r="AT19" s="440"/>
      <c r="AU19" s="440"/>
      <c r="AV19" s="440"/>
      <c r="AW19" s="440"/>
      <c r="AX19" s="441"/>
      <c r="AY19" s="439" t="s">
        <v>1113</v>
      </c>
      <c r="AZ19" s="440"/>
      <c r="BA19" s="440"/>
      <c r="BB19" s="440"/>
      <c r="BC19" s="441"/>
    </row>
    <row r="20" spans="2:56" ht="17.25" customHeight="1" thickBot="1">
      <c r="C20" s="475" t="s">
        <v>1077</v>
      </c>
      <c r="D20" s="476"/>
      <c r="E20" s="477"/>
      <c r="F20" s="481"/>
      <c r="G20" s="482"/>
      <c r="H20" s="222"/>
      <c r="I20" s="485" t="s">
        <v>36</v>
      </c>
      <c r="J20" s="486"/>
      <c r="K20" s="486"/>
      <c r="L20" s="486"/>
      <c r="M20" s="486"/>
      <c r="N20" s="486"/>
      <c r="O20" s="486"/>
      <c r="P20" s="487"/>
      <c r="Q20" s="450" t="s">
        <v>233</v>
      </c>
      <c r="R20" s="451"/>
      <c r="S20" s="451"/>
      <c r="T20" s="451"/>
      <c r="U20" s="451"/>
      <c r="V20" s="452"/>
      <c r="W20" s="209"/>
      <c r="AA20" s="222"/>
      <c r="AE20" s="230"/>
      <c r="AF20" s="468" t="str">
        <f>IF($F$20="","",$F$20)</f>
        <v/>
      </c>
      <c r="AG20" s="469"/>
      <c r="AJ20" s="222"/>
      <c r="AK20" s="485" t="s">
        <v>36</v>
      </c>
      <c r="AL20" s="486"/>
      <c r="AM20" s="486"/>
      <c r="AN20" s="486"/>
      <c r="AO20" s="486"/>
      <c r="AP20" s="486"/>
      <c r="AQ20" s="486"/>
      <c r="AR20" s="487"/>
      <c r="AS20" s="450" t="s">
        <v>233</v>
      </c>
      <c r="AT20" s="451"/>
      <c r="AU20" s="451"/>
      <c r="AV20" s="451"/>
      <c r="AW20" s="451"/>
      <c r="AX20" s="452"/>
      <c r="AY20" s="209"/>
      <c r="BC20" s="222"/>
    </row>
    <row r="21" spans="2:56" ht="17.25" customHeight="1" thickBot="1">
      <c r="C21" s="478"/>
      <c r="D21" s="479"/>
      <c r="E21" s="480"/>
      <c r="F21" s="483"/>
      <c r="G21" s="484"/>
      <c r="H21" s="231"/>
      <c r="I21" s="456" t="s">
        <v>633</v>
      </c>
      <c r="J21" s="457"/>
      <c r="K21" s="457"/>
      <c r="L21" s="457"/>
      <c r="M21" s="458"/>
      <c r="N21" s="459"/>
      <c r="O21" s="460"/>
      <c r="P21" s="222"/>
      <c r="Q21" s="453"/>
      <c r="R21" s="454"/>
      <c r="S21" s="454"/>
      <c r="T21" s="454"/>
      <c r="U21" s="454"/>
      <c r="V21" s="455"/>
      <c r="W21" s="232"/>
      <c r="X21" s="233"/>
      <c r="Y21" s="234"/>
      <c r="Z21" s="149"/>
      <c r="AA21" s="150"/>
      <c r="AB21" s="235"/>
      <c r="AE21" s="236" t="s">
        <v>1081</v>
      </c>
      <c r="AF21" s="470"/>
      <c r="AG21" s="471"/>
      <c r="AH21" s="463" t="s">
        <v>1082</v>
      </c>
      <c r="AI21" s="464"/>
      <c r="AJ21" s="465"/>
      <c r="AK21" s="456" t="s">
        <v>1197</v>
      </c>
      <c r="AL21" s="466"/>
      <c r="AM21" s="466"/>
      <c r="AN21" s="466"/>
      <c r="AO21" s="467"/>
      <c r="AP21" s="468" t="str">
        <f>IF($N$21="","",$N$21)</f>
        <v/>
      </c>
      <c r="AQ21" s="469"/>
      <c r="AR21" s="222"/>
      <c r="AS21" s="453"/>
      <c r="AT21" s="454"/>
      <c r="AU21" s="454"/>
      <c r="AV21" s="454"/>
      <c r="AW21" s="454"/>
      <c r="AX21" s="455"/>
      <c r="AY21" s="232"/>
      <c r="AZ21" s="233"/>
      <c r="BA21" s="234"/>
      <c r="BB21" s="149"/>
      <c r="BC21" s="150"/>
    </row>
    <row r="22" spans="2:56" ht="17.25" customHeight="1" thickBot="1">
      <c r="B22" s="222"/>
      <c r="H22" s="222"/>
      <c r="I22" s="209"/>
      <c r="J22" s="472" t="s">
        <v>1079</v>
      </c>
      <c r="K22" s="473"/>
      <c r="L22" s="473"/>
      <c r="M22" s="474"/>
      <c r="N22" s="461"/>
      <c r="O22" s="462"/>
      <c r="P22" s="222"/>
      <c r="Q22" s="237"/>
      <c r="V22" s="222"/>
      <c r="W22" s="238"/>
      <c r="X22" s="239"/>
      <c r="Y22" s="239"/>
      <c r="Z22" s="149"/>
      <c r="AA22" s="150"/>
      <c r="AB22" s="235"/>
      <c r="AE22" s="209"/>
      <c r="AJ22" s="222"/>
      <c r="AK22" s="209"/>
      <c r="AL22" s="472" t="s">
        <v>1079</v>
      </c>
      <c r="AM22" s="473"/>
      <c r="AN22" s="473"/>
      <c r="AO22" s="474"/>
      <c r="AP22" s="470"/>
      <c r="AQ22" s="471"/>
      <c r="AR22" s="222"/>
      <c r="AS22" s="237"/>
      <c r="AX22" s="222"/>
      <c r="AY22" s="238"/>
      <c r="AZ22" s="239"/>
      <c r="BA22" s="239"/>
      <c r="BB22" s="149"/>
      <c r="BC22" s="150"/>
    </row>
    <row r="23" spans="2:56" ht="17.25" customHeight="1">
      <c r="C23" s="488" t="s">
        <v>634</v>
      </c>
      <c r="D23" s="492"/>
      <c r="E23" s="493"/>
      <c r="F23" s="459"/>
      <c r="G23" s="460"/>
      <c r="H23" s="222"/>
      <c r="I23" s="456" t="s">
        <v>635</v>
      </c>
      <c r="J23" s="457"/>
      <c r="K23" s="457"/>
      <c r="L23" s="457"/>
      <c r="M23" s="458"/>
      <c r="N23" s="459"/>
      <c r="O23" s="460"/>
      <c r="P23" s="222"/>
      <c r="Q23" s="488" t="s">
        <v>634</v>
      </c>
      <c r="R23" s="492"/>
      <c r="S23" s="493"/>
      <c r="T23" s="459"/>
      <c r="U23" s="460"/>
      <c r="V23" s="222"/>
      <c r="W23" s="232"/>
      <c r="X23" s="234"/>
      <c r="Y23" s="234"/>
      <c r="Z23" s="153"/>
      <c r="AA23" s="154"/>
      <c r="AB23" s="235"/>
      <c r="AE23" s="488" t="s">
        <v>634</v>
      </c>
      <c r="AF23" s="489"/>
      <c r="AG23" s="490"/>
      <c r="AH23" s="468" t="str">
        <f>IF($F$23="","",$F$23)</f>
        <v/>
      </c>
      <c r="AI23" s="469"/>
      <c r="AJ23" s="222"/>
      <c r="AK23" s="456" t="s">
        <v>635</v>
      </c>
      <c r="AL23" s="457"/>
      <c r="AM23" s="457"/>
      <c r="AN23" s="457"/>
      <c r="AO23" s="458"/>
      <c r="AP23" s="468" t="str">
        <f>IF($N$23="","",$N$23)</f>
        <v/>
      </c>
      <c r="AQ23" s="469"/>
      <c r="AR23" s="222"/>
      <c r="AS23" s="488" t="s">
        <v>634</v>
      </c>
      <c r="AT23" s="489"/>
      <c r="AU23" s="490"/>
      <c r="AV23" s="468" t="str">
        <f>IF($T$23="","",$T$23)</f>
        <v/>
      </c>
      <c r="AW23" s="469"/>
      <c r="AX23" s="222"/>
      <c r="AY23" s="232"/>
      <c r="AZ23" s="234"/>
      <c r="BA23" s="234"/>
      <c r="BB23" s="153"/>
      <c r="BC23" s="154"/>
    </row>
    <row r="24" spans="2:56" ht="17.25" customHeight="1" thickBot="1">
      <c r="C24" s="494"/>
      <c r="D24" s="492"/>
      <c r="E24" s="493"/>
      <c r="F24" s="461"/>
      <c r="G24" s="462"/>
      <c r="H24" s="222" t="s">
        <v>181</v>
      </c>
      <c r="I24" s="209"/>
      <c r="J24" s="472" t="s">
        <v>1080</v>
      </c>
      <c r="K24" s="473"/>
      <c r="L24" s="473"/>
      <c r="M24" s="474"/>
      <c r="N24" s="461"/>
      <c r="O24" s="462"/>
      <c r="P24" s="222"/>
      <c r="Q24" s="494"/>
      <c r="R24" s="492"/>
      <c r="S24" s="493"/>
      <c r="T24" s="461"/>
      <c r="U24" s="462"/>
      <c r="V24" s="222" t="s">
        <v>181</v>
      </c>
      <c r="W24" s="238"/>
      <c r="X24" s="239"/>
      <c r="Y24" s="239"/>
      <c r="Z24" s="153"/>
      <c r="AA24" s="154"/>
      <c r="AB24" s="235"/>
      <c r="AE24" s="491"/>
      <c r="AF24" s="489"/>
      <c r="AG24" s="490"/>
      <c r="AH24" s="470"/>
      <c r="AI24" s="471"/>
      <c r="AJ24" s="222" t="s">
        <v>181</v>
      </c>
      <c r="AK24" s="209"/>
      <c r="AL24" s="472" t="s">
        <v>1080</v>
      </c>
      <c r="AM24" s="473"/>
      <c r="AN24" s="473"/>
      <c r="AO24" s="474"/>
      <c r="AP24" s="470"/>
      <c r="AQ24" s="471"/>
      <c r="AR24" s="222"/>
      <c r="AS24" s="491"/>
      <c r="AT24" s="489"/>
      <c r="AU24" s="490"/>
      <c r="AV24" s="470"/>
      <c r="AW24" s="471"/>
      <c r="AX24" s="222" t="s">
        <v>181</v>
      </c>
      <c r="AY24" s="238"/>
      <c r="AZ24" s="239"/>
      <c r="BA24" s="239"/>
      <c r="BB24" s="153"/>
      <c r="BC24" s="154"/>
      <c r="BD24" s="235"/>
    </row>
    <row r="25" spans="2:56" ht="17.25" customHeight="1">
      <c r="C25" s="488" t="s">
        <v>636</v>
      </c>
      <c r="D25" s="492"/>
      <c r="E25" s="493"/>
      <c r="F25" s="495"/>
      <c r="G25" s="496"/>
      <c r="H25" s="222"/>
      <c r="I25" s="456" t="s">
        <v>637</v>
      </c>
      <c r="J25" s="457"/>
      <c r="K25" s="457"/>
      <c r="L25" s="457"/>
      <c r="M25" s="458"/>
      <c r="N25" s="459"/>
      <c r="O25" s="460"/>
      <c r="P25" s="222"/>
      <c r="Q25" s="488" t="s">
        <v>636</v>
      </c>
      <c r="R25" s="492"/>
      <c r="S25" s="493"/>
      <c r="T25" s="495"/>
      <c r="U25" s="496"/>
      <c r="V25" s="222"/>
      <c r="W25" s="232"/>
      <c r="X25" s="234"/>
      <c r="Y25" s="234"/>
      <c r="Z25" s="153"/>
      <c r="AA25" s="154"/>
      <c r="AB25" s="235"/>
      <c r="AE25" s="488" t="s">
        <v>636</v>
      </c>
      <c r="AF25" s="489"/>
      <c r="AG25" s="490"/>
      <c r="AH25" s="468" t="str">
        <f>IF($F$25="","",$F$25)</f>
        <v/>
      </c>
      <c r="AI25" s="469"/>
      <c r="AJ25" s="222"/>
      <c r="AK25" s="456" t="s">
        <v>637</v>
      </c>
      <c r="AL25" s="457"/>
      <c r="AM25" s="457"/>
      <c r="AN25" s="457"/>
      <c r="AO25" s="458"/>
      <c r="AP25" s="468" t="str">
        <f>IF($N$25="","",$N$25)</f>
        <v/>
      </c>
      <c r="AQ25" s="469"/>
      <c r="AR25" s="222"/>
      <c r="AS25" s="488" t="s">
        <v>636</v>
      </c>
      <c r="AT25" s="489"/>
      <c r="AU25" s="490"/>
      <c r="AV25" s="468" t="str">
        <f>IF($T$25="","",$T$25)</f>
        <v/>
      </c>
      <c r="AW25" s="469"/>
      <c r="AX25" s="222"/>
      <c r="AY25" s="232"/>
      <c r="AZ25" s="234"/>
      <c r="BA25" s="234"/>
      <c r="BB25" s="153"/>
      <c r="BC25" s="154"/>
      <c r="BD25" s="235"/>
    </row>
    <row r="26" spans="2:56" ht="17.25" customHeight="1" thickBot="1">
      <c r="C26" s="494"/>
      <c r="D26" s="492"/>
      <c r="E26" s="493"/>
      <c r="F26" s="497"/>
      <c r="G26" s="498"/>
      <c r="H26" s="222" t="s">
        <v>181</v>
      </c>
      <c r="I26" s="209"/>
      <c r="J26" s="472" t="s">
        <v>1078</v>
      </c>
      <c r="K26" s="473"/>
      <c r="L26" s="473"/>
      <c r="M26" s="474"/>
      <c r="N26" s="461"/>
      <c r="O26" s="462"/>
      <c r="P26" s="222"/>
      <c r="Q26" s="494"/>
      <c r="R26" s="492"/>
      <c r="S26" s="493"/>
      <c r="T26" s="497"/>
      <c r="U26" s="498"/>
      <c r="V26" s="222" t="s">
        <v>181</v>
      </c>
      <c r="W26" s="238"/>
      <c r="X26" s="239"/>
      <c r="Y26" s="239"/>
      <c r="Z26" s="153"/>
      <c r="AA26" s="154"/>
      <c r="AB26" s="235"/>
      <c r="AE26" s="491"/>
      <c r="AF26" s="489"/>
      <c r="AG26" s="490"/>
      <c r="AH26" s="470"/>
      <c r="AI26" s="471"/>
      <c r="AJ26" s="222" t="s">
        <v>181</v>
      </c>
      <c r="AK26" s="209"/>
      <c r="AL26" s="472" t="s">
        <v>1078</v>
      </c>
      <c r="AM26" s="473"/>
      <c r="AN26" s="473"/>
      <c r="AO26" s="474"/>
      <c r="AP26" s="470"/>
      <c r="AQ26" s="471"/>
      <c r="AR26" s="222"/>
      <c r="AS26" s="491"/>
      <c r="AT26" s="489"/>
      <c r="AU26" s="490"/>
      <c r="AV26" s="470"/>
      <c r="AW26" s="471"/>
      <c r="AX26" s="222" t="s">
        <v>181</v>
      </c>
      <c r="AY26" s="238"/>
      <c r="AZ26" s="239"/>
      <c r="BA26" s="239"/>
      <c r="BB26" s="153"/>
      <c r="BC26" s="154"/>
      <c r="BD26" s="235"/>
    </row>
    <row r="27" spans="2:56" ht="17.25" customHeight="1" thickBot="1">
      <c r="C27" s="209"/>
      <c r="H27" s="222"/>
      <c r="I27" s="499" t="s">
        <v>638</v>
      </c>
      <c r="J27" s="500"/>
      <c r="K27" s="500"/>
      <c r="L27" s="500"/>
      <c r="M27" s="500"/>
      <c r="N27" s="500"/>
      <c r="O27" s="500"/>
      <c r="P27" s="501"/>
      <c r="Q27" s="209"/>
      <c r="V27" s="222"/>
      <c r="W27" s="241"/>
      <c r="X27" s="153"/>
      <c r="Y27" s="153"/>
      <c r="Z27" s="149"/>
      <c r="AA27" s="150"/>
      <c r="AB27" s="235"/>
      <c r="AE27" s="209"/>
      <c r="AJ27" s="222"/>
      <c r="AK27" s="499" t="s">
        <v>638</v>
      </c>
      <c r="AL27" s="500"/>
      <c r="AM27" s="500"/>
      <c r="AN27" s="502"/>
      <c r="AO27" s="502"/>
      <c r="AP27" s="500"/>
      <c r="AQ27" s="500"/>
      <c r="AR27" s="501"/>
      <c r="AS27" s="209"/>
      <c r="AX27" s="222"/>
      <c r="AY27" s="241"/>
      <c r="AZ27" s="153"/>
      <c r="BA27" s="153"/>
      <c r="BB27" s="149"/>
      <c r="BC27" s="150"/>
      <c r="BD27" s="235"/>
    </row>
    <row r="28" spans="2:56" ht="17.25" customHeight="1">
      <c r="C28" s="503" t="s">
        <v>639</v>
      </c>
      <c r="D28" s="505" t="str">
        <f>IF($F$23="","",$F$23)</f>
        <v/>
      </c>
      <c r="E28" s="506"/>
      <c r="F28" s="509" t="str">
        <f>SUBSTITUTE(F25,"Ｓ","・Ｓ")</f>
        <v/>
      </c>
      <c r="G28" s="510"/>
      <c r="H28" s="511"/>
      <c r="I28" s="209"/>
      <c r="K28" s="514" t="s">
        <v>224</v>
      </c>
      <c r="L28" s="515"/>
      <c r="M28" s="518">
        <f>COUNTA($N$21:$O$26)</f>
        <v>0</v>
      </c>
      <c r="N28" s="519"/>
      <c r="P28" s="222">
        <v>2</v>
      </c>
      <c r="Q28" s="522" t="s">
        <v>639</v>
      </c>
      <c r="R28" s="505" t="str">
        <f>IF($T$23="","",$T$23)</f>
        <v/>
      </c>
      <c r="S28" s="506"/>
      <c r="T28" s="524" t="str">
        <f>SUBSTITUTE(T25,"Ｓ","・Ｓ")</f>
        <v/>
      </c>
      <c r="U28" s="524"/>
      <c r="V28" s="525"/>
      <c r="W28" s="240"/>
      <c r="X28" s="153"/>
      <c r="Y28" s="153"/>
      <c r="Z28" s="149"/>
      <c r="AA28" s="150"/>
      <c r="AB28" s="235"/>
      <c r="AE28" s="503" t="s">
        <v>639</v>
      </c>
      <c r="AF28" s="528" t="str">
        <f>IF($D$28="","",$D$28)</f>
        <v/>
      </c>
      <c r="AG28" s="529"/>
      <c r="AH28" s="532" t="str">
        <f>IF($F$28="","",$F$28)</f>
        <v/>
      </c>
      <c r="AI28" s="533"/>
      <c r="AJ28" s="534"/>
      <c r="AK28" s="209"/>
      <c r="AL28" s="514" t="s">
        <v>224</v>
      </c>
      <c r="AM28" s="515"/>
      <c r="AN28" s="468">
        <f>IF($M$28="","",$M$28)</f>
        <v>0</v>
      </c>
      <c r="AO28" s="469"/>
      <c r="AP28" s="209"/>
      <c r="AR28" s="222"/>
      <c r="AS28" s="522" t="s">
        <v>639</v>
      </c>
      <c r="AT28" s="528" t="str">
        <f>IF($R$28="","",$R$28)</f>
        <v/>
      </c>
      <c r="AU28" s="529"/>
      <c r="AV28" s="532" t="str">
        <f>IF($T$28="","",$T$28)</f>
        <v/>
      </c>
      <c r="AW28" s="533"/>
      <c r="AX28" s="534"/>
      <c r="AY28" s="240"/>
      <c r="AZ28" s="153"/>
      <c r="BA28" s="153"/>
      <c r="BB28" s="149"/>
      <c r="BC28" s="150"/>
      <c r="BD28" s="235"/>
    </row>
    <row r="29" spans="2:56" ht="17.25" customHeight="1" thickBot="1">
      <c r="C29" s="504"/>
      <c r="D29" s="507"/>
      <c r="E29" s="508"/>
      <c r="F29" s="512"/>
      <c r="G29" s="512"/>
      <c r="H29" s="513"/>
      <c r="I29" s="242"/>
      <c r="J29" s="243"/>
      <c r="K29" s="516"/>
      <c r="L29" s="517"/>
      <c r="M29" s="520"/>
      <c r="N29" s="521"/>
      <c r="O29" s="243"/>
      <c r="P29" s="244"/>
      <c r="Q29" s="523"/>
      <c r="R29" s="507"/>
      <c r="S29" s="508"/>
      <c r="T29" s="526"/>
      <c r="U29" s="526"/>
      <c r="V29" s="527"/>
      <c r="W29" s="245"/>
      <c r="X29" s="246"/>
      <c r="Y29" s="246"/>
      <c r="Z29" s="246"/>
      <c r="AA29" s="247"/>
      <c r="AE29" s="504"/>
      <c r="AF29" s="530"/>
      <c r="AG29" s="531"/>
      <c r="AH29" s="516"/>
      <c r="AI29" s="516"/>
      <c r="AJ29" s="517"/>
      <c r="AK29" s="242"/>
      <c r="AL29" s="516"/>
      <c r="AM29" s="517"/>
      <c r="AN29" s="470"/>
      <c r="AO29" s="471"/>
      <c r="AP29" s="242"/>
      <c r="AQ29" s="243"/>
      <c r="AR29" s="244"/>
      <c r="AS29" s="523"/>
      <c r="AT29" s="530"/>
      <c r="AU29" s="531"/>
      <c r="AV29" s="516"/>
      <c r="AW29" s="516"/>
      <c r="AX29" s="517"/>
      <c r="AY29" s="245"/>
      <c r="AZ29" s="246"/>
      <c r="BA29" s="246"/>
      <c r="BB29" s="246"/>
      <c r="BC29" s="247"/>
      <c r="BD29" s="235"/>
    </row>
    <row r="30" spans="2:56" ht="17.25" customHeight="1">
      <c r="C30" s="628" t="s">
        <v>41</v>
      </c>
      <c r="D30" s="618"/>
      <c r="E30" s="618"/>
      <c r="F30" s="618"/>
      <c r="G30" s="619"/>
      <c r="H30" s="535" t="s">
        <v>178</v>
      </c>
      <c r="I30" s="536"/>
      <c r="J30" s="536"/>
      <c r="K30" s="536"/>
      <c r="L30" s="536"/>
      <c r="M30" s="536"/>
      <c r="N30" s="536"/>
      <c r="O30" s="343"/>
      <c r="P30" s="343"/>
      <c r="Q30" s="537"/>
      <c r="R30" s="537"/>
      <c r="S30" s="537"/>
      <c r="T30" s="537"/>
      <c r="U30" s="537"/>
      <c r="V30" s="440"/>
      <c r="W30" s="439" t="s">
        <v>179</v>
      </c>
      <c r="X30" s="440"/>
      <c r="Y30" s="440"/>
      <c r="Z30" s="440"/>
      <c r="AA30" s="441"/>
      <c r="BD30" s="235"/>
    </row>
    <row r="31" spans="2:56" ht="17.25" customHeight="1">
      <c r="C31" s="620"/>
      <c r="D31" s="621"/>
      <c r="E31" s="621"/>
      <c r="F31" s="621"/>
      <c r="G31" s="622"/>
      <c r="H31" s="249" t="s">
        <v>180</v>
      </c>
      <c r="I31" s="250"/>
      <c r="J31" s="251"/>
      <c r="K31" s="250"/>
      <c r="L31" s="252"/>
      <c r="M31" s="250"/>
      <c r="N31" s="250"/>
      <c r="O31" s="252"/>
      <c r="P31" s="250"/>
      <c r="Q31" s="252"/>
      <c r="R31" s="252"/>
      <c r="S31" s="252"/>
      <c r="T31" s="252"/>
      <c r="U31" s="253"/>
      <c r="V31" s="254"/>
      <c r="W31" s="538" t="e">
        <f>IF($M$28="","",VLOOKUP($M$28,受験料,2,FALSE))</f>
        <v>#N/A</v>
      </c>
      <c r="X31" s="539"/>
      <c r="Y31" s="539"/>
      <c r="Z31" s="539"/>
      <c r="AA31" s="540"/>
      <c r="AD31" s="183" t="s">
        <v>176</v>
      </c>
      <c r="AE31" s="233"/>
      <c r="AG31" s="233"/>
      <c r="AH31" s="233"/>
      <c r="AI31" s="233"/>
      <c r="AJ31" s="233"/>
      <c r="AK31" s="233"/>
      <c r="AL31" s="233"/>
      <c r="AM31" s="233"/>
    </row>
    <row r="32" spans="2:56" ht="17.25" customHeight="1">
      <c r="C32" s="620"/>
      <c r="D32" s="621"/>
      <c r="E32" s="621"/>
      <c r="F32" s="621"/>
      <c r="G32" s="622"/>
      <c r="H32" s="249" t="s">
        <v>1126</v>
      </c>
      <c r="I32" s="248"/>
      <c r="J32" s="248"/>
      <c r="K32" s="248"/>
      <c r="L32" s="248"/>
      <c r="M32" s="248"/>
      <c r="N32" s="248"/>
      <c r="O32" s="250"/>
      <c r="P32" s="250"/>
      <c r="Q32" s="252"/>
      <c r="R32" s="252"/>
      <c r="S32" s="252"/>
      <c r="T32" s="252"/>
      <c r="U32" s="255"/>
      <c r="V32" s="254"/>
      <c r="W32" s="256" t="str">
        <f>IF($Z$21="","",VLOOKUP($Z$21,講習会,2,FALSE))</f>
        <v/>
      </c>
      <c r="X32" s="257"/>
      <c r="Y32" s="257"/>
      <c r="Z32" s="257"/>
      <c r="AA32" s="258" t="s">
        <v>1124</v>
      </c>
      <c r="AD32" s="194" t="s">
        <v>1087</v>
      </c>
      <c r="AE32" s="196" t="s">
        <v>1203</v>
      </c>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552" t="s">
        <v>1130</v>
      </c>
      <c r="BC32" s="553"/>
      <c r="BD32" s="554"/>
    </row>
    <row r="33" spans="3:63" ht="17.25" customHeight="1">
      <c r="C33" s="629"/>
      <c r="D33" s="630"/>
      <c r="E33" s="630"/>
      <c r="F33" s="630"/>
      <c r="G33" s="631"/>
      <c r="H33" s="259" t="s">
        <v>1208</v>
      </c>
      <c r="I33" s="248"/>
      <c r="J33" s="248"/>
      <c r="K33" s="248"/>
      <c r="L33" s="248"/>
      <c r="M33" s="248"/>
      <c r="N33" s="248"/>
      <c r="O33" s="248"/>
      <c r="P33" s="248"/>
      <c r="Q33" s="248"/>
      <c r="R33" s="248"/>
      <c r="S33" s="260"/>
      <c r="T33" s="261"/>
      <c r="U33" s="260"/>
      <c r="V33" s="262"/>
      <c r="W33" s="555" t="s">
        <v>508</v>
      </c>
      <c r="X33" s="556"/>
      <c r="Y33" s="557" t="s">
        <v>509</v>
      </c>
      <c r="Z33" s="558"/>
      <c r="AA33" s="559"/>
      <c r="AC33" s="263"/>
      <c r="AD33" s="196"/>
      <c r="AE33" s="196" t="s">
        <v>1189</v>
      </c>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560" t="str">
        <f>IF($AY$10="","",$AY$10)</f>
        <v/>
      </c>
      <c r="BC33" s="561"/>
      <c r="BD33" s="562"/>
    </row>
    <row r="34" spans="3:63" ht="17.25" customHeight="1">
      <c r="C34" s="632" t="s">
        <v>1212</v>
      </c>
      <c r="D34" s="633"/>
      <c r="E34" s="633"/>
      <c r="F34" s="633"/>
      <c r="G34" s="634"/>
      <c r="H34" s="568" t="s">
        <v>1209</v>
      </c>
      <c r="I34" s="569"/>
      <c r="J34" s="569"/>
      <c r="K34" s="569"/>
      <c r="L34" s="569"/>
      <c r="M34" s="569"/>
      <c r="N34" s="569"/>
      <c r="O34" s="569"/>
      <c r="P34" s="569"/>
      <c r="Q34" s="569"/>
      <c r="R34" s="569"/>
      <c r="S34" s="569"/>
      <c r="T34" s="569"/>
      <c r="U34" s="899">
        <v>2580</v>
      </c>
      <c r="V34" s="900"/>
      <c r="W34" s="541"/>
      <c r="X34" s="542"/>
      <c r="Y34" s="543">
        <f>U34*W34</f>
        <v>0</v>
      </c>
      <c r="Z34" s="544"/>
      <c r="AA34" s="540"/>
      <c r="AC34" s="263"/>
      <c r="AD34" s="229" t="s">
        <v>1088</v>
      </c>
      <c r="AE34" s="196" t="s">
        <v>1152</v>
      </c>
      <c r="AF34" s="196"/>
      <c r="AI34" s="196"/>
      <c r="AJ34" s="196"/>
      <c r="AK34" s="196"/>
      <c r="AL34" s="196"/>
      <c r="AM34" s="196"/>
      <c r="AN34" s="196"/>
      <c r="AO34" s="196"/>
      <c r="AP34" s="196"/>
      <c r="AQ34" s="196"/>
      <c r="AR34" s="196"/>
      <c r="AS34" s="196"/>
      <c r="AT34" s="196"/>
      <c r="AU34" s="196"/>
      <c r="AV34" s="196"/>
      <c r="AW34" s="196"/>
      <c r="AX34" s="196"/>
      <c r="AY34" s="196"/>
      <c r="AZ34" s="196"/>
      <c r="BA34" s="196"/>
      <c r="BB34" s="563"/>
      <c r="BC34" s="564"/>
      <c r="BD34" s="562"/>
      <c r="BG34" s="184"/>
    </row>
    <row r="35" spans="3:63" ht="17.25" customHeight="1">
      <c r="C35" s="632"/>
      <c r="D35" s="633"/>
      <c r="E35" s="633"/>
      <c r="F35" s="633"/>
      <c r="G35" s="634"/>
      <c r="H35" s="568" t="s">
        <v>1195</v>
      </c>
      <c r="I35" s="569"/>
      <c r="J35" s="569"/>
      <c r="K35" s="569"/>
      <c r="L35" s="569"/>
      <c r="M35" s="569"/>
      <c r="N35" s="569"/>
      <c r="O35" s="569"/>
      <c r="P35" s="569"/>
      <c r="Q35" s="569"/>
      <c r="R35" s="569"/>
      <c r="S35" s="569"/>
      <c r="T35" s="569"/>
      <c r="U35" s="899">
        <v>2360</v>
      </c>
      <c r="V35" s="900"/>
      <c r="W35" s="541"/>
      <c r="X35" s="542"/>
      <c r="Y35" s="543">
        <f t="shared" ref="Y35:Y37" si="0">U35*W35</f>
        <v>0</v>
      </c>
      <c r="Z35" s="544"/>
      <c r="AA35" s="540"/>
      <c r="AC35" s="263"/>
      <c r="AD35" s="196"/>
      <c r="AE35" s="196" t="s">
        <v>1107</v>
      </c>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563"/>
      <c r="BC35" s="564"/>
      <c r="BD35" s="562"/>
      <c r="BG35" s="184"/>
    </row>
    <row r="36" spans="3:63" ht="17.25" customHeight="1">
      <c r="C36" s="632"/>
      <c r="D36" s="633"/>
      <c r="E36" s="633"/>
      <c r="F36" s="633"/>
      <c r="G36" s="634"/>
      <c r="H36" s="568" t="s">
        <v>1210</v>
      </c>
      <c r="I36" s="569"/>
      <c r="J36" s="569"/>
      <c r="K36" s="569"/>
      <c r="L36" s="569"/>
      <c r="M36" s="569"/>
      <c r="N36" s="569"/>
      <c r="O36" s="569"/>
      <c r="P36" s="569"/>
      <c r="Q36" s="569"/>
      <c r="R36" s="569"/>
      <c r="S36" s="569"/>
      <c r="T36" s="569"/>
      <c r="U36" s="899">
        <v>2360</v>
      </c>
      <c r="V36" s="900"/>
      <c r="W36" s="541"/>
      <c r="X36" s="542"/>
      <c r="Y36" s="543">
        <f t="shared" si="0"/>
        <v>0</v>
      </c>
      <c r="Z36" s="544"/>
      <c r="AA36" s="540"/>
      <c r="AC36" s="263"/>
      <c r="AD36" s="196"/>
      <c r="AE36" s="196" t="s">
        <v>1153</v>
      </c>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565"/>
      <c r="BC36" s="566"/>
      <c r="BD36" s="567"/>
      <c r="BG36" s="184"/>
    </row>
    <row r="37" spans="3:63" ht="17.25" customHeight="1">
      <c r="C37" s="632"/>
      <c r="D37" s="633"/>
      <c r="E37" s="633"/>
      <c r="F37" s="633"/>
      <c r="G37" s="634"/>
      <c r="H37" s="568" t="s">
        <v>1211</v>
      </c>
      <c r="I37" s="569"/>
      <c r="J37" s="569"/>
      <c r="K37" s="569"/>
      <c r="L37" s="569"/>
      <c r="M37" s="569"/>
      <c r="N37" s="569"/>
      <c r="O37" s="569"/>
      <c r="P37" s="569"/>
      <c r="Q37" s="569"/>
      <c r="R37" s="569"/>
      <c r="S37" s="569"/>
      <c r="T37" s="569"/>
      <c r="U37" s="899">
        <v>3130</v>
      </c>
      <c r="V37" s="900"/>
      <c r="W37" s="541"/>
      <c r="X37" s="542"/>
      <c r="Y37" s="543">
        <f t="shared" si="0"/>
        <v>0</v>
      </c>
      <c r="Z37" s="544"/>
      <c r="AA37" s="540"/>
      <c r="AC37" s="263"/>
      <c r="AI37" s="196"/>
      <c r="AJ37" s="196"/>
      <c r="AK37" s="196"/>
      <c r="AL37" s="196"/>
      <c r="AM37" s="196"/>
      <c r="AN37" s="196"/>
      <c r="AO37" s="196"/>
      <c r="AP37" s="196"/>
      <c r="AQ37" s="196"/>
      <c r="AR37" s="196"/>
      <c r="AS37" s="196"/>
      <c r="AT37" s="196"/>
      <c r="AU37" s="196"/>
      <c r="AV37" s="196"/>
      <c r="AW37" s="196"/>
      <c r="AX37" s="196"/>
      <c r="AY37" s="196"/>
      <c r="AZ37" s="196"/>
      <c r="BA37" s="196"/>
      <c r="BB37" s="264"/>
      <c r="BC37" s="264"/>
      <c r="BD37" s="264"/>
      <c r="BG37" s="184"/>
    </row>
    <row r="38" spans="3:63" ht="17.25" customHeight="1" thickBot="1">
      <c r="C38" s="635"/>
      <c r="D38" s="636"/>
      <c r="E38" s="636"/>
      <c r="F38" s="636"/>
      <c r="G38" s="637"/>
      <c r="H38" s="545" t="s">
        <v>265</v>
      </c>
      <c r="I38" s="546"/>
      <c r="J38" s="546"/>
      <c r="K38" s="546"/>
      <c r="L38" s="546"/>
      <c r="M38" s="546"/>
      <c r="N38" s="546"/>
      <c r="O38" s="546"/>
      <c r="P38" s="546"/>
      <c r="Q38" s="546"/>
      <c r="R38" s="546"/>
      <c r="S38" s="547"/>
      <c r="T38" s="547"/>
      <c r="U38" s="547"/>
      <c r="V38" s="548"/>
      <c r="W38" s="549" t="e">
        <f>SUM($W$31:$Z$32)+SUM(Y34:AA37)</f>
        <v>#N/A</v>
      </c>
      <c r="X38" s="550"/>
      <c r="Y38" s="550"/>
      <c r="Z38" s="550"/>
      <c r="AA38" s="551"/>
      <c r="AC38" s="263"/>
      <c r="AD38" s="194" t="s">
        <v>1089</v>
      </c>
      <c r="AE38" s="196" t="s">
        <v>1154</v>
      </c>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265"/>
      <c r="BC38" s="266"/>
      <c r="BD38" s="265"/>
    </row>
    <row r="39" spans="3:63" ht="17.25" customHeight="1" thickBot="1">
      <c r="C39" s="643" t="s">
        <v>435</v>
      </c>
      <c r="D39" s="644"/>
      <c r="E39" s="644"/>
      <c r="F39" s="644"/>
      <c r="G39" s="645"/>
      <c r="H39" s="646"/>
      <c r="I39" s="647"/>
      <c r="J39" s="647"/>
      <c r="K39" s="647"/>
      <c r="L39" s="647"/>
      <c r="M39" s="648"/>
      <c r="N39" s="649" t="s">
        <v>171</v>
      </c>
      <c r="O39" s="650"/>
      <c r="P39" s="651" t="s">
        <v>1024</v>
      </c>
      <c r="Q39" s="652"/>
      <c r="R39" s="652"/>
      <c r="S39" s="652"/>
      <c r="T39" s="646"/>
      <c r="U39" s="648"/>
      <c r="V39" s="648"/>
      <c r="W39" s="648"/>
      <c r="X39" s="648"/>
      <c r="Y39" s="648"/>
      <c r="Z39" s="648"/>
      <c r="AA39" s="653"/>
      <c r="AC39" s="263"/>
      <c r="AI39" s="196"/>
      <c r="AJ39" s="196"/>
      <c r="AK39" s="196"/>
      <c r="AL39" s="196"/>
      <c r="AM39" s="196"/>
      <c r="AN39" s="196"/>
      <c r="AO39" s="196"/>
      <c r="AP39" s="196"/>
      <c r="AQ39" s="196"/>
      <c r="AR39" s="196"/>
      <c r="AS39" s="196"/>
      <c r="AT39" s="196"/>
      <c r="AU39" s="196"/>
      <c r="AV39" s="196"/>
      <c r="AW39" s="196"/>
      <c r="AX39" s="196"/>
      <c r="AY39" s="196"/>
      <c r="AZ39" s="196"/>
      <c r="BA39" s="196"/>
      <c r="BB39" s="265"/>
      <c r="BC39" s="265"/>
      <c r="BD39" s="265"/>
    </row>
    <row r="40" spans="3:63" ht="17.25" customHeight="1">
      <c r="C40" s="267" t="s">
        <v>1190</v>
      </c>
      <c r="AC40" s="263"/>
      <c r="AD40" s="229" t="s">
        <v>1090</v>
      </c>
      <c r="AE40" s="196" t="s">
        <v>1155</v>
      </c>
      <c r="AF40" s="196"/>
      <c r="AG40" s="196"/>
      <c r="AI40" s="196"/>
      <c r="AJ40" s="196"/>
      <c r="AK40" s="196"/>
      <c r="AL40" s="196"/>
      <c r="AM40" s="196"/>
      <c r="AN40" s="196"/>
      <c r="AO40" s="196"/>
      <c r="AP40" s="196"/>
      <c r="AQ40" s="196"/>
      <c r="AR40" s="196"/>
      <c r="AS40" s="196"/>
      <c r="AT40" s="196"/>
      <c r="AU40" s="196"/>
      <c r="AV40" s="196"/>
      <c r="AW40" s="196"/>
      <c r="AX40" s="196"/>
      <c r="AY40" s="196"/>
      <c r="AZ40" s="196"/>
      <c r="BA40" s="196"/>
      <c r="BB40" s="265"/>
      <c r="BC40" s="265"/>
      <c r="BD40" s="265"/>
    </row>
    <row r="41" spans="3:63" ht="17.25" customHeight="1" thickBot="1">
      <c r="C41" s="268" t="s">
        <v>1191</v>
      </c>
      <c r="AC41" s="263"/>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265"/>
      <c r="BC41" s="265"/>
      <c r="BD41" s="265"/>
    </row>
    <row r="42" spans="3:63" ht="17.25" customHeight="1">
      <c r="C42" s="591" t="s">
        <v>1019</v>
      </c>
      <c r="D42" s="618"/>
      <c r="E42" s="618"/>
      <c r="F42" s="618"/>
      <c r="G42" s="619"/>
      <c r="H42" s="625" t="s">
        <v>1020</v>
      </c>
      <c r="I42" s="626"/>
      <c r="J42" s="626"/>
      <c r="K42" s="626"/>
      <c r="L42" s="626"/>
      <c r="M42" s="626"/>
      <c r="N42" s="627"/>
      <c r="O42" s="627"/>
      <c r="P42" s="627"/>
      <c r="Q42" s="627"/>
      <c r="R42" s="627"/>
      <c r="S42" s="627"/>
      <c r="T42" s="627"/>
      <c r="U42" s="627"/>
      <c r="V42" s="627"/>
      <c r="W42" s="627"/>
      <c r="X42" s="627"/>
      <c r="Y42" s="627"/>
      <c r="Z42" s="627"/>
      <c r="AA42" s="114"/>
      <c r="AC42" s="263"/>
      <c r="AD42" s="269" t="s">
        <v>1091</v>
      </c>
      <c r="AE42" s="183" t="s">
        <v>1156</v>
      </c>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265"/>
      <c r="BC42" s="265"/>
      <c r="BD42" s="265"/>
    </row>
    <row r="43" spans="3:63" ht="17.25" customHeight="1">
      <c r="C43" s="620"/>
      <c r="D43" s="621"/>
      <c r="E43" s="621"/>
      <c r="F43" s="621"/>
      <c r="G43" s="622"/>
      <c r="H43" s="654" t="s">
        <v>1021</v>
      </c>
      <c r="I43" s="655"/>
      <c r="J43" s="655"/>
      <c r="K43" s="655"/>
      <c r="L43" s="655"/>
      <c r="M43" s="655"/>
      <c r="N43" s="656"/>
      <c r="O43" s="657"/>
      <c r="P43" s="657"/>
      <c r="Q43" s="657"/>
      <c r="R43" s="657"/>
      <c r="S43" s="657"/>
      <c r="T43" s="657"/>
      <c r="U43" s="657"/>
      <c r="V43" s="657"/>
      <c r="W43" s="657"/>
      <c r="X43" s="657"/>
      <c r="Y43" s="657"/>
      <c r="Z43" s="657"/>
      <c r="AA43" s="115"/>
      <c r="AD43" s="196"/>
      <c r="AE43" s="196" t="s">
        <v>1176</v>
      </c>
      <c r="AG43" s="196"/>
      <c r="AH43" s="196"/>
      <c r="AI43" s="153"/>
      <c r="AJ43" s="153"/>
      <c r="AK43" s="153"/>
      <c r="AL43" s="153"/>
      <c r="AM43" s="153"/>
      <c r="AN43" s="153"/>
      <c r="AO43" s="153"/>
      <c r="AP43" s="153"/>
      <c r="AQ43" s="153"/>
      <c r="AR43" s="153"/>
      <c r="AS43" s="153"/>
      <c r="AT43" s="153"/>
      <c r="AU43" s="153"/>
      <c r="AV43" s="153"/>
      <c r="AW43" s="153"/>
      <c r="AX43" s="153"/>
      <c r="AY43" s="153"/>
      <c r="AZ43" s="153"/>
      <c r="BA43" s="196"/>
      <c r="BB43" s="572" t="s">
        <v>1115</v>
      </c>
      <c r="BC43" s="573"/>
      <c r="BD43" s="574"/>
    </row>
    <row r="44" spans="3:63" ht="17.25" customHeight="1">
      <c r="C44" s="620"/>
      <c r="D44" s="621"/>
      <c r="E44" s="621"/>
      <c r="F44" s="621"/>
      <c r="G44" s="622"/>
      <c r="H44" s="270" t="s">
        <v>1022</v>
      </c>
      <c r="I44" s="271"/>
      <c r="J44" s="271"/>
      <c r="K44" s="271"/>
      <c r="L44" s="271"/>
      <c r="M44" s="217"/>
      <c r="N44" s="217"/>
      <c r="O44" s="217"/>
      <c r="P44" s="271"/>
      <c r="Q44" s="271"/>
      <c r="R44" s="271"/>
      <c r="S44" s="271"/>
      <c r="T44" s="271"/>
      <c r="U44" s="271"/>
      <c r="V44" s="271"/>
      <c r="W44" s="271"/>
      <c r="X44" s="271"/>
      <c r="Y44" s="271"/>
      <c r="Z44" s="217"/>
      <c r="AA44" s="222"/>
      <c r="AC44" s="263"/>
      <c r="AD44" s="196"/>
      <c r="AE44" s="196" t="s">
        <v>1177</v>
      </c>
      <c r="AG44" s="196"/>
      <c r="AH44" s="196"/>
      <c r="AI44" s="153"/>
      <c r="AJ44" s="153"/>
      <c r="AK44" s="153"/>
      <c r="AL44" s="153"/>
      <c r="AM44" s="153"/>
      <c r="AN44" s="153"/>
      <c r="AO44" s="153"/>
      <c r="AP44" s="153"/>
      <c r="AQ44" s="153"/>
      <c r="AR44" s="153"/>
      <c r="AS44" s="153"/>
      <c r="AT44" s="153"/>
      <c r="AU44" s="153"/>
      <c r="AV44" s="153"/>
      <c r="AW44" s="153"/>
      <c r="AX44" s="153"/>
      <c r="AY44" s="153"/>
      <c r="AZ44" s="153"/>
      <c r="BA44" s="153"/>
      <c r="BB44" s="575" t="s">
        <v>640</v>
      </c>
      <c r="BC44" s="576"/>
      <c r="BD44" s="577"/>
    </row>
    <row r="45" spans="3:63" ht="17.25" customHeight="1" thickBot="1">
      <c r="C45" s="623"/>
      <c r="D45" s="516"/>
      <c r="E45" s="516"/>
      <c r="F45" s="516"/>
      <c r="G45" s="624"/>
      <c r="H45" s="272" t="s">
        <v>1023</v>
      </c>
      <c r="I45" s="273"/>
      <c r="J45" s="273"/>
      <c r="K45" s="243"/>
      <c r="L45" s="273"/>
      <c r="M45" s="243"/>
      <c r="N45" s="243"/>
      <c r="O45" s="243"/>
      <c r="P45" s="273"/>
      <c r="Q45" s="273"/>
      <c r="R45" s="273"/>
      <c r="S45" s="273"/>
      <c r="T45" s="273"/>
      <c r="U45" s="273"/>
      <c r="V45" s="273"/>
      <c r="W45" s="273"/>
      <c r="X45" s="273"/>
      <c r="Y45" s="273"/>
      <c r="Z45" s="243"/>
      <c r="AA45" s="244"/>
      <c r="AC45" s="263"/>
      <c r="BA45" s="153"/>
      <c r="BB45" s="578"/>
      <c r="BC45" s="579"/>
      <c r="BD45" s="577"/>
      <c r="BJ45" s="274"/>
      <c r="BK45" s="274"/>
    </row>
    <row r="46" spans="3:63" ht="17.25" customHeight="1">
      <c r="C46" s="591" t="s">
        <v>1163</v>
      </c>
      <c r="D46" s="592"/>
      <c r="E46" s="592"/>
      <c r="F46" s="592"/>
      <c r="G46" s="593"/>
      <c r="H46" s="583"/>
      <c r="I46" s="584"/>
      <c r="J46" s="584"/>
      <c r="K46" s="584"/>
      <c r="L46" s="584"/>
      <c r="M46" s="584"/>
      <c r="N46" s="584"/>
      <c r="O46" s="584"/>
      <c r="P46" s="584"/>
      <c r="Q46" s="584"/>
      <c r="R46" s="584"/>
      <c r="S46" s="584"/>
      <c r="T46" s="584"/>
      <c r="U46" s="584"/>
      <c r="V46" s="584"/>
      <c r="W46" s="584"/>
      <c r="X46" s="584"/>
      <c r="Y46" s="584"/>
      <c r="Z46" s="584"/>
      <c r="AA46" s="585"/>
      <c r="AH46" s="196"/>
      <c r="AI46" s="153"/>
      <c r="AJ46" s="153"/>
      <c r="AK46" s="153"/>
      <c r="AL46" s="153"/>
      <c r="AM46" s="153"/>
      <c r="AN46" s="153"/>
      <c r="AO46" s="153"/>
      <c r="AP46" s="153"/>
      <c r="AQ46" s="153"/>
      <c r="AR46" s="153"/>
      <c r="AS46" s="153"/>
      <c r="AT46" s="153"/>
      <c r="AU46" s="153"/>
      <c r="AV46" s="153"/>
      <c r="AW46" s="153"/>
      <c r="AX46" s="153"/>
      <c r="AY46" s="153"/>
      <c r="AZ46" s="153"/>
      <c r="BA46" s="153"/>
      <c r="BB46" s="578"/>
      <c r="BC46" s="579"/>
      <c r="BD46" s="577"/>
      <c r="BJ46" s="274"/>
      <c r="BK46" s="274"/>
    </row>
    <row r="47" spans="3:63" ht="17.25" customHeight="1">
      <c r="C47" s="594"/>
      <c r="D47" s="595"/>
      <c r="E47" s="595"/>
      <c r="F47" s="595"/>
      <c r="G47" s="596"/>
      <c r="H47" s="413"/>
      <c r="I47" s="408"/>
      <c r="J47" s="408"/>
      <c r="K47" s="408"/>
      <c r="L47" s="408"/>
      <c r="M47" s="408"/>
      <c r="N47" s="408"/>
      <c r="O47" s="408"/>
      <c r="P47" s="408"/>
      <c r="Q47" s="408"/>
      <c r="R47" s="408"/>
      <c r="S47" s="408"/>
      <c r="T47" s="408"/>
      <c r="U47" s="408"/>
      <c r="V47" s="408"/>
      <c r="W47" s="408"/>
      <c r="X47" s="408"/>
      <c r="Y47" s="408"/>
      <c r="Z47" s="408"/>
      <c r="AA47" s="414"/>
      <c r="AD47" s="87"/>
      <c r="AE47" s="275"/>
      <c r="AG47" s="153"/>
      <c r="AH47" s="153"/>
      <c r="AI47" s="153"/>
      <c r="AJ47" s="153"/>
      <c r="AK47" s="153"/>
      <c r="AL47" s="153"/>
      <c r="AM47" s="153"/>
      <c r="AN47" s="153"/>
      <c r="AO47" s="153"/>
      <c r="AP47" s="153"/>
      <c r="AQ47" s="153"/>
      <c r="AR47" s="153"/>
      <c r="AS47" s="153"/>
      <c r="AT47" s="153"/>
      <c r="AU47" s="153"/>
      <c r="AV47" s="153"/>
      <c r="AW47" s="153"/>
      <c r="AX47" s="153"/>
      <c r="AY47" s="153"/>
      <c r="AZ47" s="153"/>
      <c r="BA47" s="153"/>
      <c r="BB47" s="580"/>
      <c r="BC47" s="581"/>
      <c r="BD47" s="582"/>
    </row>
    <row r="48" spans="3:63" ht="17.25" customHeight="1">
      <c r="C48" s="594"/>
      <c r="D48" s="595"/>
      <c r="E48" s="595"/>
      <c r="F48" s="595"/>
      <c r="G48" s="596"/>
      <c r="H48" s="600" t="s">
        <v>1158</v>
      </c>
      <c r="I48" s="601"/>
      <c r="J48" s="601"/>
      <c r="K48" s="601"/>
      <c r="L48" s="602"/>
      <c r="M48" s="603"/>
      <c r="N48" s="603"/>
      <c r="O48" s="603"/>
      <c r="P48" s="603"/>
      <c r="Q48" s="603"/>
      <c r="R48" s="604"/>
      <c r="S48" s="608" t="s">
        <v>1159</v>
      </c>
      <c r="T48" s="609"/>
      <c r="U48" s="612"/>
      <c r="V48" s="613"/>
      <c r="W48" s="613"/>
      <c r="X48" s="613"/>
      <c r="Y48" s="613"/>
      <c r="Z48" s="613"/>
      <c r="AA48" s="614"/>
      <c r="AD48" s="87"/>
      <c r="AE48" s="276"/>
      <c r="AF48" s="277"/>
      <c r="AG48" s="277"/>
      <c r="AH48" s="277"/>
      <c r="AI48" s="196"/>
      <c r="AJ48" s="196"/>
      <c r="AK48" s="196"/>
      <c r="AL48" s="277"/>
      <c r="AM48" s="277"/>
      <c r="AN48" s="277"/>
      <c r="AO48" s="196"/>
      <c r="AP48" s="277"/>
      <c r="AQ48" s="277"/>
      <c r="AR48" s="277"/>
      <c r="AS48" s="277"/>
      <c r="AT48" s="277"/>
      <c r="AU48" s="277"/>
      <c r="AV48" s="277"/>
      <c r="AW48" s="277"/>
      <c r="AX48" s="277"/>
      <c r="AY48" s="277"/>
      <c r="AZ48" s="277"/>
      <c r="BA48" s="277"/>
      <c r="BB48" s="278"/>
      <c r="BC48" s="278"/>
      <c r="BD48" s="278"/>
    </row>
    <row r="49" spans="1:104" ht="17.25" customHeight="1" thickBot="1">
      <c r="C49" s="597"/>
      <c r="D49" s="598"/>
      <c r="E49" s="598"/>
      <c r="F49" s="598"/>
      <c r="G49" s="599"/>
      <c r="H49" s="447"/>
      <c r="I49" s="443"/>
      <c r="J49" s="443"/>
      <c r="K49" s="443"/>
      <c r="L49" s="605"/>
      <c r="M49" s="606"/>
      <c r="N49" s="606"/>
      <c r="O49" s="606"/>
      <c r="P49" s="606"/>
      <c r="Q49" s="606"/>
      <c r="R49" s="607"/>
      <c r="S49" s="610"/>
      <c r="T49" s="611"/>
      <c r="U49" s="615"/>
      <c r="V49" s="616"/>
      <c r="W49" s="616"/>
      <c r="X49" s="616"/>
      <c r="Y49" s="616"/>
      <c r="Z49" s="616"/>
      <c r="AA49" s="617"/>
      <c r="AD49" s="87"/>
      <c r="AE49" s="276"/>
      <c r="AF49" s="196"/>
      <c r="AG49" s="196"/>
      <c r="AH49" s="196"/>
      <c r="AI49" s="279"/>
      <c r="AJ49" s="196"/>
      <c r="AK49" s="196"/>
      <c r="AL49" s="196"/>
      <c r="AM49" s="196"/>
      <c r="AN49" s="196"/>
      <c r="AO49" s="196"/>
      <c r="AP49" s="196"/>
      <c r="AQ49" s="196"/>
      <c r="AR49" s="196"/>
      <c r="AS49" s="196"/>
      <c r="AT49" s="196"/>
      <c r="AU49" s="196"/>
      <c r="AV49" s="196"/>
      <c r="AW49" s="196"/>
      <c r="AX49" s="196"/>
      <c r="AY49" s="196"/>
      <c r="AZ49" s="196"/>
      <c r="BA49" s="196"/>
    </row>
    <row r="50" spans="1:104" ht="4" customHeight="1"/>
    <row r="51" spans="1:104" ht="13.65" customHeight="1">
      <c r="C51" s="570" t="s">
        <v>44</v>
      </c>
      <c r="D51" s="570"/>
      <c r="E51" s="570"/>
      <c r="F51" s="570"/>
      <c r="G51" s="570"/>
      <c r="H51" s="570"/>
      <c r="I51" s="570"/>
      <c r="J51" s="570"/>
      <c r="K51" s="570"/>
      <c r="L51" s="570"/>
      <c r="M51" s="570"/>
      <c r="N51" s="570"/>
      <c r="O51" s="570"/>
      <c r="P51" s="570"/>
      <c r="Q51" s="570"/>
      <c r="R51" s="570"/>
      <c r="S51" s="570"/>
      <c r="T51" s="570"/>
      <c r="U51" s="570"/>
      <c r="V51" s="570"/>
      <c r="W51" s="570"/>
      <c r="X51" s="570"/>
      <c r="Y51" s="570"/>
      <c r="Z51" s="570"/>
      <c r="AA51" s="570"/>
      <c r="AB51" s="570"/>
      <c r="AC51" s="280"/>
      <c r="AD51" s="570" t="s">
        <v>44</v>
      </c>
      <c r="AE51" s="570"/>
      <c r="AF51" s="570"/>
      <c r="AG51" s="570"/>
      <c r="AH51" s="570"/>
      <c r="AI51" s="570"/>
      <c r="AJ51" s="570"/>
      <c r="AK51" s="570"/>
      <c r="AL51" s="570"/>
      <c r="AM51" s="570"/>
      <c r="AN51" s="570"/>
      <c r="AO51" s="570"/>
      <c r="AP51" s="570"/>
      <c r="AQ51" s="570"/>
      <c r="AR51" s="570"/>
      <c r="AS51" s="570"/>
      <c r="AT51" s="570"/>
      <c r="AU51" s="570"/>
      <c r="AV51" s="570"/>
      <c r="AW51" s="570"/>
      <c r="AX51" s="570"/>
      <c r="AY51" s="570"/>
      <c r="AZ51" s="570"/>
      <c r="BA51" s="570"/>
      <c r="BB51" s="570"/>
      <c r="BC51" s="570"/>
      <c r="BD51" s="570"/>
    </row>
    <row r="52" spans="1:104" ht="13.65" customHeight="1">
      <c r="C52" s="570" t="s">
        <v>641</v>
      </c>
      <c r="D52" s="570"/>
      <c r="E52" s="570"/>
      <c r="F52" s="570"/>
      <c r="G52" s="570"/>
      <c r="H52" s="570"/>
      <c r="I52" s="570"/>
      <c r="J52" s="570"/>
      <c r="K52" s="570"/>
      <c r="L52" s="570"/>
      <c r="M52" s="570"/>
      <c r="N52" s="570"/>
      <c r="O52" s="570"/>
      <c r="P52" s="570"/>
      <c r="Q52" s="570"/>
      <c r="R52" s="570"/>
      <c r="S52" s="570"/>
      <c r="T52" s="570"/>
      <c r="U52" s="570"/>
      <c r="V52" s="570"/>
      <c r="W52" s="570"/>
      <c r="X52" s="570"/>
      <c r="Y52" s="570"/>
      <c r="Z52" s="570"/>
      <c r="AA52" s="570"/>
      <c r="AB52" s="570"/>
      <c r="AC52" s="280"/>
      <c r="AD52" s="570" t="s">
        <v>45</v>
      </c>
      <c r="AE52" s="570"/>
      <c r="AF52" s="570"/>
      <c r="AG52" s="570"/>
      <c r="AH52" s="570"/>
      <c r="AI52" s="570"/>
      <c r="AJ52" s="570"/>
      <c r="AK52" s="570"/>
      <c r="AL52" s="570"/>
      <c r="AM52" s="570"/>
      <c r="AN52" s="570"/>
      <c r="AO52" s="570"/>
      <c r="AP52" s="570"/>
      <c r="AQ52" s="570"/>
      <c r="AR52" s="570"/>
      <c r="AS52" s="570"/>
      <c r="AT52" s="570"/>
      <c r="AU52" s="570"/>
      <c r="AV52" s="570"/>
      <c r="AW52" s="570"/>
      <c r="AX52" s="570"/>
      <c r="AY52" s="570"/>
      <c r="AZ52" s="570"/>
      <c r="BA52" s="570"/>
      <c r="BB52" s="570"/>
      <c r="BC52" s="570"/>
      <c r="BD52" s="570"/>
    </row>
    <row r="53" spans="1:104" ht="13.65" customHeight="1">
      <c r="C53" s="570" t="s">
        <v>642</v>
      </c>
      <c r="D53" s="570"/>
      <c r="E53" s="570"/>
      <c r="F53" s="570"/>
      <c r="G53" s="570"/>
      <c r="H53" s="570"/>
      <c r="I53" s="570"/>
      <c r="J53" s="570"/>
      <c r="K53" s="570"/>
      <c r="L53" s="570"/>
      <c r="M53" s="570"/>
      <c r="N53" s="570"/>
      <c r="O53" s="570"/>
      <c r="P53" s="570"/>
      <c r="Q53" s="570"/>
      <c r="R53" s="570"/>
      <c r="S53" s="570"/>
      <c r="T53" s="570"/>
      <c r="U53" s="570"/>
      <c r="V53" s="570"/>
      <c r="W53" s="570"/>
      <c r="X53" s="570"/>
      <c r="Y53" s="570"/>
      <c r="Z53" s="570"/>
      <c r="AA53" s="570"/>
      <c r="AB53" s="570"/>
      <c r="AC53" s="280"/>
      <c r="AD53" s="570" t="s">
        <v>46</v>
      </c>
      <c r="AE53" s="570"/>
      <c r="AF53" s="570"/>
      <c r="AG53" s="570"/>
      <c r="AH53" s="570"/>
      <c r="AI53" s="570"/>
      <c r="AJ53" s="570"/>
      <c r="AK53" s="570"/>
      <c r="AL53" s="570"/>
      <c r="AM53" s="570"/>
      <c r="AN53" s="570"/>
      <c r="AO53" s="570"/>
      <c r="AP53" s="570"/>
      <c r="AQ53" s="570"/>
      <c r="AR53" s="570"/>
      <c r="AS53" s="570"/>
      <c r="AT53" s="570"/>
      <c r="AU53" s="570"/>
      <c r="AV53" s="570"/>
      <c r="AW53" s="570"/>
      <c r="AX53" s="570"/>
      <c r="AY53" s="570"/>
      <c r="AZ53" s="570"/>
      <c r="BA53" s="570"/>
      <c r="BB53" s="570"/>
      <c r="BC53" s="570"/>
      <c r="BD53" s="570"/>
    </row>
    <row r="54" spans="1:104" ht="13.65" customHeight="1">
      <c r="C54" s="590" t="s">
        <v>1092</v>
      </c>
      <c r="D54" s="590"/>
      <c r="E54" s="590"/>
      <c r="F54" s="590"/>
      <c r="G54" s="590"/>
      <c r="H54" s="590"/>
      <c r="I54" s="590"/>
      <c r="J54" s="590"/>
      <c r="K54" s="590"/>
      <c r="L54" s="590"/>
      <c r="M54" s="590"/>
      <c r="N54" s="590"/>
      <c r="O54" s="590"/>
      <c r="P54" s="590"/>
      <c r="Q54" s="590"/>
      <c r="R54" s="590"/>
      <c r="S54" s="590"/>
      <c r="T54" s="590"/>
      <c r="U54" s="590"/>
      <c r="V54" s="590"/>
      <c r="W54" s="590"/>
      <c r="X54" s="590"/>
      <c r="Y54" s="590"/>
      <c r="Z54" s="590"/>
      <c r="AA54" s="590"/>
      <c r="AB54" s="590"/>
      <c r="AC54" s="280"/>
      <c r="AD54" s="590" t="s">
        <v>1093</v>
      </c>
      <c r="AE54" s="590"/>
      <c r="AF54" s="590"/>
      <c r="AG54" s="590"/>
      <c r="AH54" s="590"/>
      <c r="AI54" s="590"/>
      <c r="AJ54" s="590"/>
      <c r="AK54" s="590"/>
      <c r="AL54" s="590"/>
      <c r="AM54" s="590"/>
      <c r="AN54" s="590"/>
      <c r="AO54" s="590"/>
      <c r="AP54" s="590"/>
      <c r="AQ54" s="590"/>
      <c r="AR54" s="590"/>
      <c r="AS54" s="590"/>
      <c r="AT54" s="590"/>
      <c r="AU54" s="590"/>
      <c r="AV54" s="590"/>
      <c r="AW54" s="590"/>
      <c r="AX54" s="590"/>
      <c r="AY54" s="590"/>
      <c r="AZ54" s="590"/>
      <c r="BA54" s="590"/>
      <c r="BB54" s="590"/>
      <c r="BC54" s="590"/>
      <c r="BD54" s="590"/>
    </row>
    <row r="55" spans="1:104" ht="13.65" customHeight="1">
      <c r="C55" s="590"/>
      <c r="D55" s="590"/>
      <c r="E55" s="590"/>
      <c r="F55" s="590"/>
      <c r="G55" s="590"/>
      <c r="H55" s="590"/>
      <c r="I55" s="590"/>
      <c r="J55" s="590"/>
      <c r="K55" s="590"/>
      <c r="L55" s="590"/>
      <c r="M55" s="590"/>
      <c r="N55" s="590"/>
      <c r="O55" s="590"/>
      <c r="P55" s="590"/>
      <c r="Q55" s="590"/>
      <c r="R55" s="590"/>
      <c r="S55" s="590"/>
      <c r="T55" s="590"/>
      <c r="U55" s="590"/>
      <c r="V55" s="590"/>
      <c r="W55" s="590"/>
      <c r="X55" s="590"/>
      <c r="Y55" s="590"/>
      <c r="Z55" s="590"/>
      <c r="AA55" s="590"/>
      <c r="AB55" s="590"/>
      <c r="AC55" s="280"/>
      <c r="AD55" s="590"/>
      <c r="AE55" s="590"/>
      <c r="AF55" s="590"/>
      <c r="AG55" s="590"/>
      <c r="AH55" s="590"/>
      <c r="AI55" s="590"/>
      <c r="AJ55" s="590"/>
      <c r="AK55" s="590"/>
      <c r="AL55" s="590"/>
      <c r="AM55" s="590"/>
      <c r="AN55" s="590"/>
      <c r="AO55" s="590"/>
      <c r="AP55" s="590"/>
      <c r="AQ55" s="590"/>
      <c r="AR55" s="590"/>
      <c r="AS55" s="590"/>
      <c r="AT55" s="590"/>
      <c r="AU55" s="590"/>
      <c r="AV55" s="590"/>
      <c r="AW55" s="590"/>
      <c r="AX55" s="590"/>
      <c r="AY55" s="590"/>
      <c r="AZ55" s="590"/>
      <c r="BA55" s="590"/>
      <c r="BB55" s="590"/>
      <c r="BC55" s="590"/>
      <c r="BD55" s="590"/>
    </row>
    <row r="56" spans="1:104" ht="13.65" customHeight="1">
      <c r="C56" s="570" t="s">
        <v>643</v>
      </c>
      <c r="D56" s="570"/>
      <c r="E56" s="570"/>
      <c r="F56" s="570"/>
      <c r="G56" s="570"/>
      <c r="H56" s="570"/>
      <c r="I56" s="570"/>
      <c r="J56" s="570"/>
      <c r="K56" s="570"/>
      <c r="L56" s="570"/>
      <c r="M56" s="570"/>
      <c r="N56" s="570"/>
      <c r="O56" s="570"/>
      <c r="P56" s="570"/>
      <c r="Q56" s="570"/>
      <c r="R56" s="570"/>
      <c r="S56" s="570"/>
      <c r="T56" s="570"/>
      <c r="U56" s="570"/>
      <c r="V56" s="570"/>
      <c r="W56" s="570"/>
      <c r="X56" s="570"/>
      <c r="Y56" s="570"/>
      <c r="Z56" s="570"/>
      <c r="AA56" s="570"/>
      <c r="AB56" s="570"/>
      <c r="AC56" s="280"/>
      <c r="AD56" s="570" t="s">
        <v>47</v>
      </c>
      <c r="AE56" s="570"/>
      <c r="AF56" s="570"/>
      <c r="AG56" s="570"/>
      <c r="AH56" s="570"/>
      <c r="AI56" s="570"/>
      <c r="AJ56" s="570"/>
      <c r="AK56" s="570"/>
      <c r="AL56" s="570"/>
      <c r="AM56" s="570"/>
      <c r="AN56" s="570"/>
      <c r="AO56" s="570"/>
      <c r="AP56" s="570"/>
      <c r="AQ56" s="570"/>
      <c r="AR56" s="570"/>
      <c r="AS56" s="570"/>
      <c r="AT56" s="570"/>
      <c r="AU56" s="570"/>
      <c r="AV56" s="570"/>
      <c r="AW56" s="570"/>
      <c r="AX56" s="570"/>
      <c r="AY56" s="570"/>
      <c r="AZ56" s="570"/>
      <c r="BA56" s="570"/>
      <c r="BB56" s="570"/>
      <c r="BC56" s="570"/>
      <c r="BD56" s="570"/>
    </row>
    <row r="57" spans="1:104" ht="13.65" customHeight="1">
      <c r="B57" s="571"/>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281"/>
      <c r="AD57" s="233"/>
      <c r="AE57" s="233"/>
      <c r="AF57" s="233"/>
      <c r="AG57" s="233"/>
      <c r="AH57" s="233"/>
      <c r="AI57" s="233"/>
      <c r="AJ57" s="233"/>
      <c r="AK57" s="233"/>
      <c r="AL57" s="233"/>
      <c r="AM57" s="233"/>
      <c r="AN57" s="233"/>
      <c r="AO57" s="233"/>
      <c r="AP57" s="233"/>
      <c r="AQ57" s="233"/>
      <c r="AR57" s="233"/>
      <c r="AS57" s="233"/>
      <c r="AT57" s="233"/>
      <c r="AU57" s="233"/>
      <c r="AV57" s="233"/>
      <c r="AW57" s="233"/>
      <c r="AX57" s="233"/>
      <c r="AY57" s="233"/>
      <c r="AZ57" s="233"/>
      <c r="BA57" s="233"/>
      <c r="BB57" s="233"/>
      <c r="BC57" s="233"/>
      <c r="BD57" s="233"/>
    </row>
    <row r="58" spans="1:104" ht="13.65" hidden="1" customHeight="1">
      <c r="B58" s="282"/>
      <c r="C58" s="282"/>
      <c r="D58" s="282"/>
      <c r="E58" s="282"/>
      <c r="F58" s="282"/>
      <c r="G58" s="282"/>
      <c r="H58" s="282"/>
      <c r="I58" s="282"/>
      <c r="J58" s="282"/>
      <c r="K58" s="282"/>
      <c r="L58" s="282"/>
      <c r="M58" s="282"/>
      <c r="N58" s="282"/>
      <c r="O58" s="282"/>
      <c r="P58" s="282"/>
      <c r="Q58" s="282"/>
      <c r="R58" s="282"/>
      <c r="S58" s="282"/>
      <c r="T58" s="282"/>
      <c r="U58" s="282"/>
      <c r="V58" s="282"/>
      <c r="W58" s="282"/>
      <c r="X58" s="282"/>
      <c r="Y58" s="282"/>
      <c r="Z58" s="282"/>
      <c r="AA58" s="282"/>
      <c r="AB58" s="282"/>
      <c r="AC58" s="234"/>
      <c r="AD58" s="234"/>
      <c r="AE58" s="234"/>
      <c r="AF58" s="234"/>
      <c r="AG58" s="234"/>
      <c r="AH58" s="234"/>
      <c r="AI58" s="234"/>
      <c r="AJ58" s="234"/>
      <c r="AK58" s="234"/>
      <c r="AL58" s="234"/>
      <c r="AM58" s="234"/>
      <c r="AN58" s="234"/>
      <c r="AO58" s="234"/>
      <c r="AP58" s="234"/>
      <c r="AQ58" s="234"/>
      <c r="AR58" s="234"/>
      <c r="AS58" s="234"/>
      <c r="AT58" s="234"/>
      <c r="AU58" s="234"/>
      <c r="AV58" s="234"/>
      <c r="AW58" s="234"/>
      <c r="AX58" s="234"/>
      <c r="AY58" s="234"/>
      <c r="AZ58" s="234"/>
      <c r="BA58" s="234"/>
      <c r="BB58" s="234"/>
      <c r="BC58" s="234"/>
      <c r="BD58" s="234"/>
    </row>
    <row r="59" spans="1:104" ht="17.25" hidden="1" customHeight="1">
      <c r="BK59" s="274"/>
      <c r="BL59" s="274"/>
    </row>
    <row r="60" spans="1:104" s="286" customFormat="1" ht="17.25" hidden="1" customHeight="1">
      <c r="B60" s="586" t="s">
        <v>279</v>
      </c>
      <c r="C60" s="283" t="s">
        <v>491</v>
      </c>
      <c r="D60" s="284"/>
      <c r="E60" s="284"/>
      <c r="F60" s="284"/>
      <c r="G60" s="285"/>
      <c r="H60" s="183"/>
      <c r="J60" s="283" t="s">
        <v>189</v>
      </c>
      <c r="K60" s="284"/>
      <c r="L60" s="284"/>
      <c r="M60" s="284"/>
      <c r="N60" s="284"/>
      <c r="O60" s="285"/>
      <c r="Q60" s="283" t="s">
        <v>190</v>
      </c>
      <c r="R60" s="284"/>
      <c r="S60" s="284"/>
      <c r="T60" s="284"/>
      <c r="U60" s="284"/>
      <c r="V60" s="284"/>
      <c r="W60" s="285"/>
      <c r="Y60" s="283" t="s">
        <v>219</v>
      </c>
      <c r="Z60" s="284"/>
      <c r="AA60" s="284"/>
      <c r="AB60" s="284"/>
      <c r="AC60" s="284"/>
      <c r="AD60" s="285"/>
      <c r="AF60" s="586" t="s">
        <v>278</v>
      </c>
      <c r="AG60" s="283" t="s">
        <v>493</v>
      </c>
      <c r="AH60" s="284"/>
      <c r="AI60" s="284"/>
      <c r="AJ60" s="284"/>
      <c r="AK60" s="285"/>
      <c r="AM60" s="283" t="s">
        <v>494</v>
      </c>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5"/>
      <c r="BN60" s="283" t="s">
        <v>200</v>
      </c>
      <c r="BO60" s="284"/>
      <c r="BP60" s="284"/>
      <c r="BQ60" s="284"/>
      <c r="BR60" s="284"/>
      <c r="BS60" s="284"/>
      <c r="BT60" s="284"/>
      <c r="BU60" s="284"/>
      <c r="BV60" s="284"/>
      <c r="BW60" s="284"/>
      <c r="BX60" s="285"/>
      <c r="BZ60" s="283" t="s">
        <v>48</v>
      </c>
      <c r="CA60" s="284"/>
      <c r="CB60" s="284"/>
      <c r="CC60" s="284"/>
      <c r="CD60" s="284"/>
      <c r="CE60" s="284"/>
      <c r="CF60" s="284"/>
      <c r="CG60" s="284"/>
      <c r="CH60" s="284"/>
      <c r="CI60" s="284"/>
      <c r="CJ60" s="284"/>
      <c r="CK60" s="284"/>
      <c r="CL60" s="284"/>
      <c r="CM60" s="284"/>
      <c r="CN60" s="285"/>
      <c r="CP60" s="283" t="s">
        <v>199</v>
      </c>
      <c r="CQ60" s="284"/>
      <c r="CR60" s="284"/>
      <c r="CS60" s="284"/>
      <c r="CT60" s="284"/>
      <c r="CU60" s="284"/>
      <c r="CV60" s="284"/>
      <c r="CW60" s="284"/>
      <c r="CX60" s="285"/>
    </row>
    <row r="61" spans="1:104" s="286" customFormat="1" ht="77.25" hidden="1" customHeight="1">
      <c r="B61" s="587"/>
      <c r="C61" s="287" t="s">
        <v>49</v>
      </c>
      <c r="D61" s="287" t="s">
        <v>280</v>
      </c>
      <c r="E61" s="288" t="s">
        <v>492</v>
      </c>
      <c r="F61" s="288" t="s">
        <v>413</v>
      </c>
      <c r="G61" s="289" t="s">
        <v>51</v>
      </c>
      <c r="H61" s="290" t="s">
        <v>438</v>
      </c>
      <c r="I61" s="290" t="s">
        <v>438</v>
      </c>
      <c r="J61" s="291" t="s">
        <v>78</v>
      </c>
      <c r="K61" s="292" t="s">
        <v>79</v>
      </c>
      <c r="L61" s="293" t="s">
        <v>495</v>
      </c>
      <c r="M61" s="288" t="s">
        <v>80</v>
      </c>
      <c r="N61" s="288" t="s">
        <v>81</v>
      </c>
      <c r="O61" s="288" t="s">
        <v>82</v>
      </c>
      <c r="P61" s="290" t="s">
        <v>438</v>
      </c>
      <c r="Q61" s="288" t="s">
        <v>32</v>
      </c>
      <c r="R61" s="288" t="s">
        <v>644</v>
      </c>
      <c r="S61" s="288" t="s">
        <v>33</v>
      </c>
      <c r="T61" s="288" t="s">
        <v>34</v>
      </c>
      <c r="U61" s="288" t="s">
        <v>645</v>
      </c>
      <c r="V61" s="288" t="s">
        <v>35</v>
      </c>
      <c r="W61" s="288" t="s">
        <v>83</v>
      </c>
      <c r="X61" s="290" t="s">
        <v>438</v>
      </c>
      <c r="Y61" s="287" t="s">
        <v>96</v>
      </c>
      <c r="Z61" s="287" t="s">
        <v>646</v>
      </c>
      <c r="AA61" s="287" t="s">
        <v>647</v>
      </c>
      <c r="AB61" s="287" t="s">
        <v>648</v>
      </c>
      <c r="AC61" s="287" t="s">
        <v>649</v>
      </c>
      <c r="AD61" s="287" t="s">
        <v>650</v>
      </c>
      <c r="AE61" s="290" t="s">
        <v>438</v>
      </c>
      <c r="AF61" s="587"/>
      <c r="AG61" s="287" t="s">
        <v>52</v>
      </c>
      <c r="AH61" s="288" t="s">
        <v>49</v>
      </c>
      <c r="AI61" s="288" t="s">
        <v>50</v>
      </c>
      <c r="AJ61" s="287" t="s">
        <v>53</v>
      </c>
      <c r="AK61" s="287" t="s">
        <v>54</v>
      </c>
      <c r="AL61" s="290" t="s">
        <v>438</v>
      </c>
      <c r="AM61" s="288" t="s">
        <v>282</v>
      </c>
      <c r="AN61" s="288" t="s">
        <v>651</v>
      </c>
      <c r="AO61" s="294" t="s">
        <v>168</v>
      </c>
      <c r="AP61" s="288" t="s">
        <v>426</v>
      </c>
      <c r="AQ61" s="288" t="s">
        <v>427</v>
      </c>
      <c r="AR61" s="288" t="s">
        <v>428</v>
      </c>
      <c r="AS61" s="288" t="s">
        <v>55</v>
      </c>
      <c r="AT61" s="288" t="s">
        <v>56</v>
      </c>
      <c r="AU61" s="288" t="s">
        <v>429</v>
      </c>
      <c r="AV61" s="287" t="s">
        <v>57</v>
      </c>
      <c r="AW61" s="288" t="s">
        <v>58</v>
      </c>
      <c r="AX61" s="295" t="s">
        <v>59</v>
      </c>
      <c r="AY61" s="288" t="s">
        <v>60</v>
      </c>
      <c r="AZ61" s="288" t="s">
        <v>61</v>
      </c>
      <c r="BA61" s="288" t="s">
        <v>652</v>
      </c>
      <c r="BB61" s="288" t="s">
        <v>62</v>
      </c>
      <c r="BC61" s="288" t="s">
        <v>63</v>
      </c>
      <c r="BD61" s="288" t="s">
        <v>64</v>
      </c>
      <c r="BE61" s="288" t="s">
        <v>97</v>
      </c>
      <c r="BF61" s="288" t="s">
        <v>170</v>
      </c>
      <c r="BG61" s="288" t="s">
        <v>182</v>
      </c>
      <c r="BH61" s="288" t="s">
        <v>653</v>
      </c>
      <c r="BI61" s="288" t="s">
        <v>65</v>
      </c>
      <c r="BJ61" s="288" t="s">
        <v>66</v>
      </c>
      <c r="BK61" s="288" t="s">
        <v>67</v>
      </c>
      <c r="BL61" s="288" t="s">
        <v>654</v>
      </c>
      <c r="BM61" s="290" t="s">
        <v>438</v>
      </c>
      <c r="BN61" s="288" t="s">
        <v>68</v>
      </c>
      <c r="BO61" s="296" t="s">
        <v>69</v>
      </c>
      <c r="BP61" s="297" t="s">
        <v>281</v>
      </c>
      <c r="BQ61" s="288" t="s">
        <v>70</v>
      </c>
      <c r="BR61" s="288" t="s">
        <v>71</v>
      </c>
      <c r="BS61" s="288" t="s">
        <v>72</v>
      </c>
      <c r="BT61" s="288" t="s">
        <v>73</v>
      </c>
      <c r="BU61" s="288" t="s">
        <v>74</v>
      </c>
      <c r="BV61" s="288" t="s">
        <v>75</v>
      </c>
      <c r="BW61" s="288" t="s">
        <v>76</v>
      </c>
      <c r="BX61" s="288" t="s">
        <v>77</v>
      </c>
      <c r="BY61" s="290" t="s">
        <v>438</v>
      </c>
      <c r="BZ61" s="288" t="s">
        <v>84</v>
      </c>
      <c r="CA61" s="288" t="s">
        <v>313</v>
      </c>
      <c r="CB61" s="288" t="s">
        <v>85</v>
      </c>
      <c r="CC61" s="288" t="s">
        <v>86</v>
      </c>
      <c r="CD61" s="288" t="s">
        <v>87</v>
      </c>
      <c r="CE61" s="288" t="s">
        <v>655</v>
      </c>
      <c r="CF61" s="288" t="s">
        <v>656</v>
      </c>
      <c r="CG61" s="288" t="s">
        <v>88</v>
      </c>
      <c r="CH61" s="288" t="s">
        <v>89</v>
      </c>
      <c r="CI61" s="288" t="s">
        <v>90</v>
      </c>
      <c r="CJ61" s="288" t="s">
        <v>91</v>
      </c>
      <c r="CK61" s="288" t="s">
        <v>92</v>
      </c>
      <c r="CL61" s="288" t="s">
        <v>93</v>
      </c>
      <c r="CM61" s="288" t="s">
        <v>94</v>
      </c>
      <c r="CN61" s="288" t="s">
        <v>95</v>
      </c>
      <c r="CO61" s="298" t="s">
        <v>438</v>
      </c>
      <c r="CP61" s="299" t="s">
        <v>495</v>
      </c>
      <c r="CQ61" s="299" t="s">
        <v>186</v>
      </c>
      <c r="CR61" s="299" t="s">
        <v>187</v>
      </c>
      <c r="CS61" s="300" t="s">
        <v>222</v>
      </c>
      <c r="CT61" s="301" t="s">
        <v>25</v>
      </c>
      <c r="CU61" s="302" t="s">
        <v>223</v>
      </c>
      <c r="CV61" s="303" t="s">
        <v>220</v>
      </c>
      <c r="CW61" s="303" t="s">
        <v>221</v>
      </c>
      <c r="CX61" s="299" t="s">
        <v>188</v>
      </c>
      <c r="CY61" s="290" t="s">
        <v>438</v>
      </c>
      <c r="CZ61" s="304" t="s">
        <v>98</v>
      </c>
    </row>
    <row r="62" spans="1:104" s="96" customFormat="1" ht="21.75" hidden="1" customHeight="1">
      <c r="B62" s="98" t="e">
        <f>CONCATENATE($C$62,$D$62,$E$62,$F$62,$G$62)</f>
        <v>#N/A</v>
      </c>
      <c r="C62" s="133" t="s">
        <v>1017</v>
      </c>
      <c r="D62" s="133" t="s">
        <v>1017</v>
      </c>
      <c r="E62" s="97" t="e">
        <f>VLOOKUP($W$10,$G$67:$I$77,3,FALSE)</f>
        <v>#N/A</v>
      </c>
      <c r="F62" s="98" t="str">
        <f>IF($T$23="","",$T$23)</f>
        <v/>
      </c>
      <c r="G62" s="98" t="str">
        <f>SUBSTITUTE(G63,"Ｓ","・Ｓ")</f>
        <v/>
      </c>
      <c r="J62" s="97" t="str">
        <f>IF($F$20="","",$F$20)</f>
        <v/>
      </c>
      <c r="K62" s="97" t="e">
        <f>VLOOKUP($J$62,$AC$67:$AF$116,4,FALSE)</f>
        <v>#N/A</v>
      </c>
      <c r="L62" s="99">
        <v>39538</v>
      </c>
      <c r="M62" s="97" t="e">
        <f>DATEDIF($AO$62,$L$62,"y")</f>
        <v>#VALUE!</v>
      </c>
      <c r="N62" s="97" t="str">
        <f>ASC(IF($F$23="","",$F$23))</f>
        <v/>
      </c>
      <c r="O62" s="97" t="str">
        <f>ASC(IF($F$25="","",$F$25))</f>
        <v/>
      </c>
      <c r="P62" s="305"/>
      <c r="Q62" s="100" t="str">
        <f>ASC(IF($N$21="","",$N$21))</f>
        <v/>
      </c>
      <c r="R62" s="100" t="str">
        <f>ASC(IF($N$23="","",$N$23))</f>
        <v/>
      </c>
      <c r="S62" s="100" t="str">
        <f>ASC(IF($N$25="","",$N$25))</f>
        <v/>
      </c>
      <c r="T62" s="100" t="str">
        <f>ASC(IF($O$25="","",$O$25))</f>
        <v/>
      </c>
      <c r="U62" s="100" t="str">
        <f>ASC(IF($O$23="","",$O$23))</f>
        <v/>
      </c>
      <c r="V62" s="100" t="str">
        <f>ASC(IF($O$21="","",$O$21))</f>
        <v/>
      </c>
      <c r="W62" s="306">
        <f>IF($M$28="","",$M$28)</f>
        <v>0</v>
      </c>
      <c r="X62" s="305"/>
      <c r="Y62" s="100" t="s">
        <v>1172</v>
      </c>
      <c r="Z62" s="100"/>
      <c r="AA62" s="100"/>
      <c r="AB62" s="100"/>
      <c r="AC62" s="177"/>
      <c r="AD62" s="100"/>
      <c r="AE62" s="307"/>
      <c r="AF62" s="308" t="str">
        <f>CONCATENATE($AG$62,$AH$62,$AI$62,$AJ$62,$AK$62)</f>
        <v>26_***_***_</v>
      </c>
      <c r="AG62" s="178" t="s">
        <v>1206</v>
      </c>
      <c r="AH62" s="97" t="str">
        <f>IF($C$62="","",$C$62)</f>
        <v>***_</v>
      </c>
      <c r="AI62" s="97" t="str">
        <f>IF($D$62="","",$D$62)</f>
        <v>***_</v>
      </c>
      <c r="AJ62" s="97"/>
      <c r="AK62" s="97"/>
      <c r="AL62" s="307"/>
      <c r="AM62" s="100" t="str">
        <f>IF($I$10="","",$I$10)</f>
        <v/>
      </c>
      <c r="AN62" s="100" t="str">
        <f>IF($I$9="","",$I$9)</f>
        <v/>
      </c>
      <c r="AO62" s="101" t="e">
        <f>DATE($AP$62,$AQ$62,$AR$62)</f>
        <v>#VALUE!</v>
      </c>
      <c r="AP62" s="100" t="str">
        <f>IF($K$11="","",$K$11)</f>
        <v/>
      </c>
      <c r="AQ62" s="100" t="str">
        <f>IF($O$11="","",$O$11)</f>
        <v/>
      </c>
      <c r="AR62" s="100" t="str">
        <f>IF($R$11="","",$R$11)</f>
        <v/>
      </c>
      <c r="AS62" s="100" t="e">
        <f ca="1">DATEDIF($AO$62,$B$101,"Y")</f>
        <v>#VALUE!</v>
      </c>
      <c r="AT62" s="100" t="str">
        <f>IF($Y$11="","",$Y$11)</f>
        <v/>
      </c>
      <c r="AU62" s="100" t="str">
        <f>IF($H$12="","",$H$12)</f>
        <v/>
      </c>
      <c r="AV62" s="100"/>
      <c r="AW62" s="100" t="str">
        <f>IF($I$16="","",$I$16)</f>
        <v/>
      </c>
      <c r="AX62" s="100" t="e">
        <f>VLOOKUP($AY$62,$L$67:$O$113,4,FALSE)</f>
        <v>#N/A</v>
      </c>
      <c r="AY62" s="100" t="str">
        <f>IF($H$17="","",$H$17)</f>
        <v/>
      </c>
      <c r="AZ62" s="100" t="str">
        <f>IF($K$17="","",$K$17)</f>
        <v/>
      </c>
      <c r="BA62" s="100" t="str">
        <f>IF($O$17="","",$O$17)</f>
        <v/>
      </c>
      <c r="BB62" s="100" t="str">
        <f>IF($U$17="","",$U$17)</f>
        <v/>
      </c>
      <c r="BC62" s="100" t="str">
        <f>IF($J$18="","",$J$18)</f>
        <v/>
      </c>
      <c r="BD62" s="100" t="str">
        <f>IF($T$18="","",$T$18)</f>
        <v/>
      </c>
      <c r="BE62" s="100" t="str">
        <f>IF($N$43="","",$N$43)</f>
        <v/>
      </c>
      <c r="BF62" s="100" t="str">
        <f>IF($H$13="","",$H$13)</f>
        <v/>
      </c>
      <c r="BG62" s="100" t="str">
        <f>IF($H$14="","",$H$14)</f>
        <v/>
      </c>
      <c r="BH62" s="101" t="e">
        <f>DATE($BI$62,$BJ$62,$BK$62)</f>
        <v>#VALUE!</v>
      </c>
      <c r="BI62" s="100" t="str">
        <f>IF($U$13="","",$U$13)</f>
        <v/>
      </c>
      <c r="BJ62" s="100" t="str">
        <f>IF($X$13="","",$X$13)</f>
        <v/>
      </c>
      <c r="BK62" s="100" t="str">
        <f>IF($Z$13="","",$Z$13)</f>
        <v/>
      </c>
      <c r="BL62" s="102" t="str">
        <f ca="1">IFERROR(DATEDIF($BH$62,$B$101,"Y"),"")</f>
        <v/>
      </c>
      <c r="BM62" s="305"/>
      <c r="BN62" s="103" t="str">
        <f>IF($AW$62="","",$AW$62)</f>
        <v/>
      </c>
      <c r="BO62" s="103" t="e">
        <f>IF($AX$62="","",$AX$62)</f>
        <v>#N/A</v>
      </c>
      <c r="BP62" s="100" t="str">
        <f>CONCATENATE($BQ$62,$BR$62,$BS$62,$BT$62)</f>
        <v/>
      </c>
      <c r="BQ62" s="103" t="str">
        <f>IF($AY$62="","",$AY$62)</f>
        <v/>
      </c>
      <c r="BR62" s="103" t="str">
        <f>IF($AZ$62="","",$AZ$62)</f>
        <v/>
      </c>
      <c r="BS62" s="103" t="str">
        <f>IF($BA$62="","",$BA$62)</f>
        <v/>
      </c>
      <c r="BT62" s="103" t="str">
        <f>IF($BB$62="","",$BB$62)</f>
        <v/>
      </c>
      <c r="BU62" s="103" t="str">
        <f>IF($BC$62="","",$BC$62)</f>
        <v/>
      </c>
      <c r="BV62" s="103" t="str">
        <f>IF($T$16="","",$T$16)</f>
        <v/>
      </c>
      <c r="BW62" s="103" t="str">
        <f>IF($BD$62="","",$BD$62)</f>
        <v/>
      </c>
      <c r="BX62" s="103" t="str">
        <f>IF($BE$62="","",$BE$62)</f>
        <v/>
      </c>
      <c r="BZ62" s="104" t="e">
        <f>IF($W$31="","",$W$31)</f>
        <v>#N/A</v>
      </c>
      <c r="CA62" s="103" t="str">
        <f>IF($Z$21="","",$Z$21)</f>
        <v/>
      </c>
      <c r="CB62" s="103" t="str">
        <f>IF($Z$27="","",$Z$27)</f>
        <v/>
      </c>
      <c r="CC62" s="104" t="str">
        <f>IF($W$32="","",$W$32)</f>
        <v/>
      </c>
      <c r="CD62" s="104" t="str">
        <f>IF($W$34="","",$W$34)</f>
        <v/>
      </c>
      <c r="CE62" s="104" t="str">
        <f>IF($W$35="","",$W$35)</f>
        <v/>
      </c>
      <c r="CF62" s="104" t="str">
        <f>IF($W$36="","",$W$36)</f>
        <v/>
      </c>
      <c r="CG62" s="104" t="str">
        <f>IF($W$37="","",$W$37)</f>
        <v/>
      </c>
      <c r="CH62" s="104" t="e">
        <f>IF($W$38="","",$W$38)</f>
        <v>#N/A</v>
      </c>
      <c r="CI62" s="103" t="str">
        <f>IF($H$39="","",$H$39)</f>
        <v/>
      </c>
      <c r="CJ62" s="103" t="str">
        <f>IF($T$39="","",$T$39)</f>
        <v/>
      </c>
      <c r="CK62" s="103" t="str">
        <f>IF($H$46="","",$H$46)</f>
        <v/>
      </c>
      <c r="CL62" s="103" t="str">
        <f>IF($J$48="","",$J$48)</f>
        <v/>
      </c>
      <c r="CM62" s="103" t="str">
        <f>IF($R$48="","",$R$48)</f>
        <v/>
      </c>
      <c r="CN62" s="103" t="str">
        <f>IF($H$49="","",$H$49)</f>
        <v/>
      </c>
      <c r="CO62" s="305"/>
      <c r="CP62" s="101">
        <f>IF($L$62="","",$L$62)</f>
        <v>39538</v>
      </c>
      <c r="CQ62" s="101">
        <f>DATE(5+YEAR($CP$62),MONTH($CP$62),DAY($CP$62))</f>
        <v>41364</v>
      </c>
      <c r="CR62" s="101">
        <f>DATE(5+YEAR($CQ$62),MONTH($CQ$62),DAY($CQ$62))</f>
        <v>43190</v>
      </c>
      <c r="CS62" s="100" t="str">
        <f>CONCATENATE($AF$62,$CT$62)</f>
        <v>26_***_***_</v>
      </c>
      <c r="CT62" s="101"/>
      <c r="CU62" s="101" t="e">
        <f>CONCATENATE($CV$62,$CW$62)</f>
        <v>#N/A</v>
      </c>
      <c r="CV62" s="101" t="e">
        <f>VLOOKUP($AJ$62,$D$101:$E$103,2,FALSE)</f>
        <v>#N/A</v>
      </c>
      <c r="CW62" s="101" t="e">
        <f>VLOOKUP($AK$62,$D$104:$E$106,2,FALSE)</f>
        <v>#N/A</v>
      </c>
      <c r="CX62" s="101" t="e">
        <f>DATE(60+$AP$62,$AQ$62,$AR$62)</f>
        <v>#VALUE!</v>
      </c>
      <c r="CY62" s="307"/>
      <c r="CZ62" s="305"/>
    </row>
    <row r="63" spans="1:104" s="274" customFormat="1" ht="17.25" hidden="1" customHeight="1">
      <c r="B63" s="184" t="e">
        <f>B62</f>
        <v>#N/A</v>
      </c>
      <c r="G63" s="63" t="str">
        <f>IF($T$25="","",$T$25)</f>
        <v/>
      </c>
      <c r="I63" s="183"/>
      <c r="O63" s="183"/>
      <c r="AF63" s="184" t="str">
        <f>AF62</f>
        <v>26_***_***_</v>
      </c>
      <c r="AM63" s="184" t="str">
        <f>AM62</f>
        <v/>
      </c>
      <c r="BB63" s="183"/>
      <c r="BP63" s="184" t="str">
        <f>BP62</f>
        <v/>
      </c>
      <c r="CG63" s="183"/>
      <c r="CS63" s="274" t="str">
        <f>CS62</f>
        <v>26_***_***_</v>
      </c>
      <c r="CZ63" s="183"/>
    </row>
    <row r="64" spans="1:104" ht="17.25" hidden="1" customHeight="1">
      <c r="A64" s="309" t="s">
        <v>1105</v>
      </c>
      <c r="B64" s="310"/>
      <c r="C64" s="310"/>
      <c r="D64" s="310"/>
      <c r="E64" s="310"/>
      <c r="F64" s="310"/>
      <c r="G64" s="310"/>
      <c r="H64" s="310"/>
      <c r="I64" s="310"/>
      <c r="J64" s="310"/>
      <c r="K64" s="310"/>
      <c r="L64" s="310"/>
      <c r="M64" s="310"/>
      <c r="N64" s="310"/>
      <c r="O64" s="310"/>
      <c r="BK64" s="274"/>
      <c r="BL64" s="274"/>
      <c r="CN64" s="274"/>
      <c r="CY64" s="274"/>
    </row>
    <row r="65" spans="2:102" s="274" customFormat="1" ht="17.25" hidden="1" customHeight="1">
      <c r="CQ65" s="233"/>
    </row>
    <row r="66" spans="2:102" s="311" customFormat="1" ht="20.149999999999999" hidden="1" customHeight="1">
      <c r="B66" s="311" t="s">
        <v>99</v>
      </c>
      <c r="G66" s="312" t="s">
        <v>100</v>
      </c>
      <c r="K66" s="311" t="s">
        <v>102</v>
      </c>
      <c r="O66" s="311" t="s">
        <v>103</v>
      </c>
      <c r="R66" s="311" t="s">
        <v>283</v>
      </c>
      <c r="U66" s="311" t="s">
        <v>283</v>
      </c>
      <c r="Y66" s="313" t="s">
        <v>284</v>
      </c>
      <c r="Z66" s="313" t="s">
        <v>285</v>
      </c>
      <c r="AI66" s="311" t="s">
        <v>166</v>
      </c>
      <c r="AK66" s="311" t="s">
        <v>167</v>
      </c>
      <c r="AM66" s="311" t="s">
        <v>286</v>
      </c>
      <c r="AO66" s="313" t="s">
        <v>284</v>
      </c>
      <c r="AP66" s="313" t="s">
        <v>285</v>
      </c>
    </row>
    <row r="67" spans="2:102" s="314" customFormat="1" ht="20.149999999999999" hidden="1" customHeight="1">
      <c r="B67" s="314" t="s">
        <v>104</v>
      </c>
      <c r="G67" s="314" t="s">
        <v>511</v>
      </c>
      <c r="H67" s="314" t="s">
        <v>406</v>
      </c>
      <c r="I67" s="314" t="s">
        <v>268</v>
      </c>
      <c r="K67" s="315" t="s">
        <v>657</v>
      </c>
      <c r="L67" s="314" t="s">
        <v>658</v>
      </c>
      <c r="O67" s="314" t="s">
        <v>105</v>
      </c>
      <c r="R67" s="314" t="s">
        <v>106</v>
      </c>
      <c r="U67" s="314" t="s">
        <v>106</v>
      </c>
      <c r="Y67" s="315" t="s">
        <v>659</v>
      </c>
      <c r="Z67" s="314" t="s">
        <v>496</v>
      </c>
      <c r="AA67" s="314" t="s">
        <v>314</v>
      </c>
      <c r="AC67" s="314" t="str">
        <f>DBCS(AD67)</f>
        <v>０１</v>
      </c>
      <c r="AD67" s="316" t="s">
        <v>657</v>
      </c>
      <c r="AE67" s="314" t="s">
        <v>660</v>
      </c>
      <c r="AF67" s="314" t="s">
        <v>442</v>
      </c>
      <c r="AI67" s="317">
        <v>1953</v>
      </c>
      <c r="AK67" s="314">
        <v>1</v>
      </c>
      <c r="AM67" s="314">
        <v>1</v>
      </c>
      <c r="AO67" s="315" t="s">
        <v>661</v>
      </c>
      <c r="AP67" s="314" t="s">
        <v>496</v>
      </c>
      <c r="AQ67" s="314" t="s">
        <v>314</v>
      </c>
      <c r="AT67" s="311"/>
      <c r="AU67" s="311"/>
      <c r="AV67" s="311"/>
      <c r="AW67" s="311"/>
      <c r="AX67" s="314" t="str">
        <f>CONCATENATE(AY67,$AZ$67)</f>
        <v>001</v>
      </c>
      <c r="AY67" s="315" t="s">
        <v>659</v>
      </c>
      <c r="CL67" s="318"/>
      <c r="CM67" s="318"/>
      <c r="CN67" s="318"/>
      <c r="CO67" s="318"/>
      <c r="CP67" s="318"/>
      <c r="CQ67" s="318"/>
      <c r="CR67" s="318"/>
      <c r="CS67" s="318"/>
      <c r="CT67" s="318"/>
      <c r="CU67" s="318"/>
      <c r="CV67" s="318"/>
      <c r="CW67" s="318"/>
      <c r="CX67" s="318"/>
    </row>
    <row r="68" spans="2:102" s="314" customFormat="1" ht="20.149999999999999" hidden="1" customHeight="1">
      <c r="B68" s="314" t="s">
        <v>107</v>
      </c>
      <c r="G68" s="314" t="s">
        <v>117</v>
      </c>
      <c r="H68" s="314" t="s">
        <v>407</v>
      </c>
      <c r="I68" s="314" t="s">
        <v>269</v>
      </c>
      <c r="K68" s="315" t="s">
        <v>662</v>
      </c>
      <c r="L68" s="314" t="s">
        <v>663</v>
      </c>
      <c r="O68" s="314" t="s">
        <v>108</v>
      </c>
      <c r="R68" s="314" t="s">
        <v>109</v>
      </c>
      <c r="U68" s="314" t="s">
        <v>109</v>
      </c>
      <c r="Y68" s="315" t="s">
        <v>659</v>
      </c>
      <c r="Z68" s="314" t="s">
        <v>497</v>
      </c>
      <c r="AA68" s="314" t="s">
        <v>315</v>
      </c>
      <c r="AC68" s="314" t="str">
        <f t="shared" ref="AC68:AC116" si="1">DBCS(AD68)</f>
        <v>０２</v>
      </c>
      <c r="AD68" s="316" t="s">
        <v>1069</v>
      </c>
      <c r="AE68" s="314" t="s">
        <v>664</v>
      </c>
      <c r="AF68" s="314" t="s">
        <v>443</v>
      </c>
      <c r="AI68" s="317">
        <f>AI67+1</f>
        <v>1954</v>
      </c>
      <c r="AK68" s="314">
        <v>2</v>
      </c>
      <c r="AM68" s="314">
        <v>2</v>
      </c>
      <c r="AO68" s="315" t="s">
        <v>512</v>
      </c>
      <c r="AP68" s="314" t="s">
        <v>665</v>
      </c>
      <c r="AQ68" s="314" t="s">
        <v>666</v>
      </c>
      <c r="AR68" s="311"/>
      <c r="AT68" s="311"/>
      <c r="AU68" s="311"/>
      <c r="AV68" s="311"/>
      <c r="AW68" s="311"/>
      <c r="AX68" s="314" t="str">
        <f t="shared" ref="AX68:AX131" si="2">CONCATENATE(AY68,$AZ$67)</f>
        <v>004</v>
      </c>
      <c r="AY68" s="315" t="s">
        <v>667</v>
      </c>
      <c r="CL68" s="318"/>
      <c r="CM68" s="318"/>
      <c r="CN68" s="318"/>
      <c r="CO68" s="318"/>
      <c r="CP68" s="318"/>
      <c r="CQ68" s="318"/>
      <c r="CR68" s="318"/>
      <c r="CS68" s="318"/>
      <c r="CT68" s="318"/>
      <c r="CU68" s="318"/>
      <c r="CV68" s="318"/>
      <c r="CW68" s="318"/>
      <c r="CX68" s="318"/>
    </row>
    <row r="69" spans="2:102" s="314" customFormat="1" ht="20.149999999999999" hidden="1" customHeight="1">
      <c r="B69" s="314" t="s">
        <v>110</v>
      </c>
      <c r="G69" s="314" t="s">
        <v>516</v>
      </c>
      <c r="H69" s="314" t="s">
        <v>408</v>
      </c>
      <c r="I69" s="314" t="s">
        <v>271</v>
      </c>
      <c r="K69" s="315" t="s">
        <v>668</v>
      </c>
      <c r="L69" s="314" t="s">
        <v>669</v>
      </c>
      <c r="O69" s="314" t="s">
        <v>111</v>
      </c>
      <c r="R69" s="314" t="s">
        <v>109</v>
      </c>
      <c r="U69" s="314" t="s">
        <v>112</v>
      </c>
      <c r="Y69" s="315" t="s">
        <v>659</v>
      </c>
      <c r="Z69" s="314" t="s">
        <v>670</v>
      </c>
      <c r="AA69" s="314" t="s">
        <v>671</v>
      </c>
      <c r="AC69" s="314" t="str">
        <f t="shared" si="1"/>
        <v>０３</v>
      </c>
      <c r="AD69" s="316" t="s">
        <v>1070</v>
      </c>
      <c r="AE69" s="314" t="s">
        <v>672</v>
      </c>
      <c r="AF69" s="314" t="s">
        <v>444</v>
      </c>
      <c r="AI69" s="317">
        <f t="shared" ref="AI69:AI83" si="3">AI68+1</f>
        <v>1955</v>
      </c>
      <c r="AK69" s="314">
        <v>3</v>
      </c>
      <c r="AM69" s="314">
        <v>3</v>
      </c>
      <c r="AO69" s="315" t="s">
        <v>513</v>
      </c>
      <c r="AP69" s="314" t="s">
        <v>673</v>
      </c>
      <c r="AQ69" s="314" t="s">
        <v>674</v>
      </c>
      <c r="AT69" s="311"/>
      <c r="AU69" s="311"/>
      <c r="AV69" s="311"/>
      <c r="AW69" s="311"/>
      <c r="AX69" s="314" t="str">
        <f t="shared" si="2"/>
        <v>006</v>
      </c>
      <c r="AY69" s="315" t="s">
        <v>675</v>
      </c>
      <c r="CO69" s="106"/>
      <c r="CP69" s="106"/>
      <c r="CS69" s="106"/>
      <c r="CT69" s="106"/>
      <c r="CU69" s="106"/>
      <c r="CV69" s="106"/>
      <c r="CW69" s="106"/>
    </row>
    <row r="70" spans="2:102" s="314" customFormat="1" ht="20.149999999999999" hidden="1" customHeight="1">
      <c r="B70" s="314" t="s">
        <v>113</v>
      </c>
      <c r="G70" s="314" t="s">
        <v>518</v>
      </c>
      <c r="H70" s="314" t="s">
        <v>409</v>
      </c>
      <c r="I70" s="314" t="s">
        <v>272</v>
      </c>
      <c r="K70" s="315" t="s">
        <v>676</v>
      </c>
      <c r="L70" s="314" t="s">
        <v>677</v>
      </c>
      <c r="O70" s="314" t="s">
        <v>114</v>
      </c>
      <c r="R70" s="314" t="s">
        <v>109</v>
      </c>
      <c r="U70" s="314" t="s">
        <v>115</v>
      </c>
      <c r="Y70" s="315" t="s">
        <v>659</v>
      </c>
      <c r="Z70" s="314" t="s">
        <v>289</v>
      </c>
      <c r="AA70" s="314" t="s">
        <v>316</v>
      </c>
      <c r="AC70" s="314" t="str">
        <f t="shared" si="1"/>
        <v>０４</v>
      </c>
      <c r="AD70" s="316" t="s">
        <v>1071</v>
      </c>
      <c r="AE70" s="314" t="s">
        <v>678</v>
      </c>
      <c r="AF70" s="314" t="s">
        <v>445</v>
      </c>
      <c r="AI70" s="317">
        <f t="shared" si="3"/>
        <v>1956</v>
      </c>
      <c r="AK70" s="314">
        <v>4</v>
      </c>
      <c r="AM70" s="314">
        <v>4</v>
      </c>
      <c r="AO70" s="315" t="s">
        <v>1053</v>
      </c>
      <c r="AP70" s="315" t="s">
        <v>1054</v>
      </c>
      <c r="AQ70" s="314" t="s">
        <v>1055</v>
      </c>
      <c r="AT70" s="311"/>
      <c r="AU70" s="311"/>
      <c r="AV70" s="311"/>
      <c r="AW70" s="311"/>
      <c r="AX70" s="314" t="str">
        <f t="shared" si="2"/>
        <v>007</v>
      </c>
      <c r="AY70" s="315" t="s">
        <v>681</v>
      </c>
      <c r="CK70" s="318"/>
      <c r="CL70" s="318"/>
      <c r="CM70" s="318"/>
      <c r="CN70" s="318"/>
      <c r="CO70" s="318"/>
      <c r="CP70" s="318"/>
      <c r="CQ70" s="318"/>
      <c r="CR70" s="318"/>
      <c r="CS70" s="318"/>
      <c r="CT70" s="318"/>
      <c r="CU70" s="318"/>
      <c r="CV70" s="318"/>
      <c r="CW70" s="318"/>
    </row>
    <row r="71" spans="2:102" s="314" customFormat="1" ht="20.149999999999999" hidden="1" customHeight="1">
      <c r="G71" s="314" t="s">
        <v>524</v>
      </c>
      <c r="H71" s="314" t="s">
        <v>410</v>
      </c>
      <c r="I71" s="314" t="s">
        <v>273</v>
      </c>
      <c r="K71" s="315" t="s">
        <v>682</v>
      </c>
      <c r="L71" s="314" t="s">
        <v>683</v>
      </c>
      <c r="O71" s="314" t="s">
        <v>116</v>
      </c>
      <c r="R71" s="314" t="s">
        <v>109</v>
      </c>
      <c r="U71" s="314" t="s">
        <v>117</v>
      </c>
      <c r="Y71" s="315" t="s">
        <v>659</v>
      </c>
      <c r="Z71" s="314" t="s">
        <v>290</v>
      </c>
      <c r="AA71" s="314" t="s">
        <v>317</v>
      </c>
      <c r="AC71" s="314" t="str">
        <f t="shared" si="1"/>
        <v>０５</v>
      </c>
      <c r="AD71" s="316" t="s">
        <v>1072</v>
      </c>
      <c r="AE71" s="314" t="s">
        <v>684</v>
      </c>
      <c r="AF71" s="314" t="s">
        <v>446</v>
      </c>
      <c r="AI71" s="317">
        <f t="shared" si="3"/>
        <v>1957</v>
      </c>
      <c r="AK71" s="314">
        <v>5</v>
      </c>
      <c r="AM71" s="314">
        <v>5</v>
      </c>
      <c r="AO71" s="315" t="s">
        <v>515</v>
      </c>
      <c r="AP71" s="314" t="s">
        <v>679</v>
      </c>
      <c r="AQ71" s="314" t="s">
        <v>680</v>
      </c>
      <c r="AX71" s="314" t="str">
        <f t="shared" si="2"/>
        <v>008</v>
      </c>
      <c r="AY71" s="315" t="s">
        <v>687</v>
      </c>
      <c r="CK71" s="318"/>
      <c r="CL71" s="318"/>
      <c r="CM71" s="318"/>
      <c r="CN71" s="318"/>
      <c r="CO71" s="318"/>
      <c r="CP71" s="318"/>
      <c r="CQ71" s="318"/>
      <c r="CR71" s="318"/>
      <c r="CS71" s="318"/>
      <c r="CT71" s="318"/>
      <c r="CU71" s="318"/>
      <c r="CV71" s="318"/>
      <c r="CW71" s="318"/>
    </row>
    <row r="72" spans="2:102" s="314" customFormat="1" ht="20.149999999999999" hidden="1" customHeight="1">
      <c r="G72" s="314" t="s">
        <v>520</v>
      </c>
      <c r="H72" s="314" t="s">
        <v>411</v>
      </c>
      <c r="I72" s="314" t="s">
        <v>274</v>
      </c>
      <c r="K72" s="315" t="s">
        <v>688</v>
      </c>
      <c r="L72" s="314" t="s">
        <v>689</v>
      </c>
      <c r="O72" s="314" t="s">
        <v>118</v>
      </c>
      <c r="R72" s="314" t="s">
        <v>109</v>
      </c>
      <c r="U72" s="314" t="s">
        <v>119</v>
      </c>
      <c r="Y72" s="315" t="s">
        <v>659</v>
      </c>
      <c r="Z72" s="314" t="s">
        <v>291</v>
      </c>
      <c r="AA72" s="314" t="s">
        <v>318</v>
      </c>
      <c r="AC72" s="314" t="str">
        <f t="shared" si="1"/>
        <v>０６</v>
      </c>
      <c r="AD72" s="316" t="s">
        <v>1073</v>
      </c>
      <c r="AE72" s="314" t="s">
        <v>690</v>
      </c>
      <c r="AF72" s="314" t="s">
        <v>447</v>
      </c>
      <c r="AI72" s="317">
        <f t="shared" si="3"/>
        <v>1958</v>
      </c>
      <c r="AK72" s="314">
        <v>6</v>
      </c>
      <c r="AM72" s="314">
        <v>6</v>
      </c>
      <c r="AO72" s="315" t="s">
        <v>1056</v>
      </c>
      <c r="AP72" s="315" t="s">
        <v>1059</v>
      </c>
      <c r="AQ72" s="314" t="s">
        <v>1061</v>
      </c>
      <c r="AX72" s="314" t="str">
        <f t="shared" si="2"/>
        <v>010</v>
      </c>
      <c r="AY72" s="315" t="s">
        <v>693</v>
      </c>
      <c r="CO72" s="106"/>
      <c r="CP72" s="106"/>
      <c r="CS72" s="106"/>
      <c r="CT72" s="106"/>
      <c r="CU72" s="106"/>
      <c r="CV72" s="106"/>
      <c r="CW72" s="106"/>
    </row>
    <row r="73" spans="2:102" s="314" customFormat="1" ht="20.149999999999999" hidden="1" customHeight="1">
      <c r="B73" s="314" t="s">
        <v>292</v>
      </c>
      <c r="G73" s="314" t="s">
        <v>526</v>
      </c>
      <c r="H73" s="314" t="s">
        <v>412</v>
      </c>
      <c r="I73" s="314" t="s">
        <v>275</v>
      </c>
      <c r="K73" s="315" t="s">
        <v>694</v>
      </c>
      <c r="L73" s="314" t="s">
        <v>695</v>
      </c>
      <c r="O73" s="314" t="s">
        <v>120</v>
      </c>
      <c r="R73" s="314" t="s">
        <v>109</v>
      </c>
      <c r="U73" s="314" t="s">
        <v>121</v>
      </c>
      <c r="Y73" s="315" t="s">
        <v>659</v>
      </c>
      <c r="Z73" s="314" t="s">
        <v>293</v>
      </c>
      <c r="AA73" s="314" t="s">
        <v>319</v>
      </c>
      <c r="AC73" s="314" t="str">
        <f t="shared" si="1"/>
        <v>０７</v>
      </c>
      <c r="AD73" s="316" t="s">
        <v>1074</v>
      </c>
      <c r="AE73" s="314" t="s">
        <v>696</v>
      </c>
      <c r="AF73" s="314" t="s">
        <v>448</v>
      </c>
      <c r="AI73" s="317">
        <f t="shared" si="3"/>
        <v>1959</v>
      </c>
      <c r="AK73" s="314">
        <v>7</v>
      </c>
      <c r="AM73" s="314">
        <v>7</v>
      </c>
      <c r="AO73" s="315" t="s">
        <v>1057</v>
      </c>
      <c r="AP73" s="315" t="s">
        <v>1062</v>
      </c>
      <c r="AQ73" s="314" t="s">
        <v>1063</v>
      </c>
      <c r="AX73" s="314" t="str">
        <f t="shared" si="2"/>
        <v>011</v>
      </c>
      <c r="AY73" s="315" t="s">
        <v>699</v>
      </c>
    </row>
    <row r="74" spans="2:102" s="314" customFormat="1" ht="20.149999999999999" hidden="1" customHeight="1">
      <c r="B74" s="314" t="s">
        <v>185</v>
      </c>
      <c r="K74" s="315" t="s">
        <v>700</v>
      </c>
      <c r="L74" s="314" t="s">
        <v>701</v>
      </c>
      <c r="O74" s="314" t="s">
        <v>122</v>
      </c>
      <c r="R74" s="314" t="s">
        <v>112</v>
      </c>
      <c r="U74" s="314" t="s">
        <v>123</v>
      </c>
      <c r="Y74" s="315" t="s">
        <v>659</v>
      </c>
      <c r="Z74" s="314" t="s">
        <v>294</v>
      </c>
      <c r="AA74" s="314" t="s">
        <v>320</v>
      </c>
      <c r="AC74" s="314" t="str">
        <f t="shared" si="1"/>
        <v>０８</v>
      </c>
      <c r="AD74" s="316" t="s">
        <v>1075</v>
      </c>
      <c r="AE74" s="314" t="s">
        <v>702</v>
      </c>
      <c r="AF74" s="314" t="s">
        <v>449</v>
      </c>
      <c r="AI74" s="317">
        <f t="shared" si="3"/>
        <v>1960</v>
      </c>
      <c r="AK74" s="314">
        <v>8</v>
      </c>
      <c r="AM74" s="314">
        <v>8</v>
      </c>
      <c r="AO74" s="315" t="s">
        <v>1058</v>
      </c>
      <c r="AP74" s="315" t="s">
        <v>1060</v>
      </c>
      <c r="AQ74" s="314" t="s">
        <v>1064</v>
      </c>
      <c r="AX74" s="314" t="str">
        <f t="shared" si="2"/>
        <v>012</v>
      </c>
      <c r="AY74" s="315" t="s">
        <v>703</v>
      </c>
    </row>
    <row r="75" spans="2:102" s="314" customFormat="1" ht="20.149999999999999" hidden="1" customHeight="1">
      <c r="B75" s="314" t="s">
        <v>184</v>
      </c>
      <c r="K75" s="315" t="s">
        <v>704</v>
      </c>
      <c r="L75" s="314" t="s">
        <v>705</v>
      </c>
      <c r="O75" s="314" t="s">
        <v>124</v>
      </c>
      <c r="R75" s="314" t="s">
        <v>112</v>
      </c>
      <c r="U75" s="314" t="s">
        <v>125</v>
      </c>
      <c r="Y75" s="315" t="s">
        <v>667</v>
      </c>
      <c r="Z75" s="314" t="s">
        <v>665</v>
      </c>
      <c r="AA75" s="314" t="s">
        <v>666</v>
      </c>
      <c r="AB75" s="311"/>
      <c r="AC75" s="314" t="str">
        <f t="shared" si="1"/>
        <v>０９</v>
      </c>
      <c r="AD75" s="316" t="s">
        <v>1076</v>
      </c>
      <c r="AE75" s="314" t="s">
        <v>706</v>
      </c>
      <c r="AF75" s="314" t="s">
        <v>450</v>
      </c>
      <c r="AI75" s="317">
        <f t="shared" si="3"/>
        <v>1961</v>
      </c>
      <c r="AK75" s="314">
        <v>9</v>
      </c>
      <c r="AM75" s="314">
        <v>9</v>
      </c>
      <c r="AO75" s="315" t="s">
        <v>517</v>
      </c>
      <c r="AP75" s="314" t="s">
        <v>685</v>
      </c>
      <c r="AQ75" s="314" t="s">
        <v>686</v>
      </c>
      <c r="AX75" s="314" t="str">
        <f t="shared" si="2"/>
        <v>014</v>
      </c>
      <c r="AY75" s="315" t="s">
        <v>709</v>
      </c>
    </row>
    <row r="76" spans="2:102" s="314" customFormat="1" ht="20.149999999999999" hidden="1" customHeight="1">
      <c r="B76" s="314" t="s">
        <v>295</v>
      </c>
      <c r="G76" s="314" t="s">
        <v>1192</v>
      </c>
      <c r="H76" s="314" t="s">
        <v>1193</v>
      </c>
      <c r="I76" s="314" t="s">
        <v>1194</v>
      </c>
      <c r="K76" s="315" t="s">
        <v>710</v>
      </c>
      <c r="L76" s="314" t="s">
        <v>711</v>
      </c>
      <c r="O76" s="314" t="s">
        <v>126</v>
      </c>
      <c r="R76" s="314" t="s">
        <v>112</v>
      </c>
      <c r="U76" s="314" t="s">
        <v>127</v>
      </c>
      <c r="Y76" s="315" t="s">
        <v>667</v>
      </c>
      <c r="Z76" s="314" t="s">
        <v>498</v>
      </c>
      <c r="AA76" s="314" t="s">
        <v>321</v>
      </c>
      <c r="AC76" s="314" t="str">
        <f t="shared" si="1"/>
        <v>１０</v>
      </c>
      <c r="AD76" s="314">
        <v>10</v>
      </c>
      <c r="AE76" s="314" t="s">
        <v>712</v>
      </c>
      <c r="AF76" s="314" t="s">
        <v>451</v>
      </c>
      <c r="AI76" s="317">
        <f t="shared" si="3"/>
        <v>1962</v>
      </c>
      <c r="AK76" s="314">
        <v>10</v>
      </c>
      <c r="AM76" s="314">
        <v>10</v>
      </c>
      <c r="AO76" s="315" t="s">
        <v>519</v>
      </c>
      <c r="AP76" s="314" t="s">
        <v>691</v>
      </c>
      <c r="AQ76" s="314" t="s">
        <v>692</v>
      </c>
      <c r="AX76" s="314" t="str">
        <f t="shared" si="2"/>
        <v>015</v>
      </c>
      <c r="AY76" s="315" t="s">
        <v>715</v>
      </c>
    </row>
    <row r="77" spans="2:102" s="314" customFormat="1" ht="20.149999999999999" hidden="1" customHeight="1">
      <c r="B77" s="314" t="s">
        <v>296</v>
      </c>
      <c r="G77" s="314" t="s">
        <v>510</v>
      </c>
      <c r="H77" s="314" t="s">
        <v>439</v>
      </c>
      <c r="I77" s="314" t="s">
        <v>267</v>
      </c>
      <c r="K77" s="315" t="s">
        <v>716</v>
      </c>
      <c r="L77" s="314" t="s">
        <v>717</v>
      </c>
      <c r="O77" s="314" t="s">
        <v>128</v>
      </c>
      <c r="R77" s="314" t="s">
        <v>115</v>
      </c>
      <c r="U77" s="314" t="s">
        <v>129</v>
      </c>
      <c r="Y77" s="315" t="s">
        <v>667</v>
      </c>
      <c r="Z77" s="314" t="s">
        <v>499</v>
      </c>
      <c r="AA77" s="314" t="s">
        <v>322</v>
      </c>
      <c r="AC77" s="314" t="str">
        <f t="shared" si="1"/>
        <v>１１</v>
      </c>
      <c r="AD77" s="314">
        <v>11</v>
      </c>
      <c r="AE77" s="314" t="s">
        <v>718</v>
      </c>
      <c r="AF77" s="314" t="s">
        <v>452</v>
      </c>
      <c r="AI77" s="317">
        <f t="shared" si="3"/>
        <v>1963</v>
      </c>
      <c r="AK77" s="314">
        <v>11</v>
      </c>
      <c r="AM77" s="314">
        <v>11</v>
      </c>
      <c r="AO77" s="315" t="s">
        <v>521</v>
      </c>
      <c r="AP77" s="314" t="s">
        <v>697</v>
      </c>
      <c r="AQ77" s="314" t="s">
        <v>698</v>
      </c>
      <c r="AX77" s="314" t="str">
        <f t="shared" si="2"/>
        <v>016</v>
      </c>
      <c r="AY77" s="315" t="s">
        <v>721</v>
      </c>
    </row>
    <row r="78" spans="2:102" s="314" customFormat="1" ht="20.149999999999999" hidden="1" customHeight="1">
      <c r="B78" s="314" t="s">
        <v>297</v>
      </c>
      <c r="G78" s="314" t="s">
        <v>514</v>
      </c>
      <c r="H78" s="314" t="s">
        <v>440</v>
      </c>
      <c r="I78" s="314" t="s">
        <v>270</v>
      </c>
      <c r="K78" s="315" t="s">
        <v>722</v>
      </c>
      <c r="L78" s="314" t="s">
        <v>723</v>
      </c>
      <c r="O78" s="314" t="s">
        <v>130</v>
      </c>
      <c r="R78" s="314" t="s">
        <v>115</v>
      </c>
      <c r="Y78" s="315" t="s">
        <v>667</v>
      </c>
      <c r="Z78" s="314" t="s">
        <v>724</v>
      </c>
      <c r="AA78" s="314" t="s">
        <v>725</v>
      </c>
      <c r="AC78" s="314" t="str">
        <f t="shared" si="1"/>
        <v>１２</v>
      </c>
      <c r="AD78" s="314">
        <v>12</v>
      </c>
      <c r="AE78" s="314" t="s">
        <v>726</v>
      </c>
      <c r="AF78" s="314" t="s">
        <v>441</v>
      </c>
      <c r="AI78" s="317">
        <f t="shared" si="3"/>
        <v>1964</v>
      </c>
      <c r="AK78" s="314">
        <v>12</v>
      </c>
      <c r="AM78" s="314">
        <v>12</v>
      </c>
      <c r="AO78" s="315" t="s">
        <v>522</v>
      </c>
      <c r="AP78" s="314" t="s">
        <v>506</v>
      </c>
      <c r="AQ78" s="314" t="s">
        <v>343</v>
      </c>
      <c r="AX78" s="314" t="str">
        <f t="shared" si="2"/>
        <v>017</v>
      </c>
      <c r="AY78" s="315" t="s">
        <v>729</v>
      </c>
    </row>
    <row r="79" spans="2:102" s="314" customFormat="1" ht="20.149999999999999" hidden="1" customHeight="1">
      <c r="K79" s="315" t="s">
        <v>730</v>
      </c>
      <c r="L79" s="314" t="s">
        <v>731</v>
      </c>
      <c r="O79" s="314" t="s">
        <v>131</v>
      </c>
      <c r="R79" s="314" t="s">
        <v>117</v>
      </c>
      <c r="Y79" s="315" t="s">
        <v>667</v>
      </c>
      <c r="Z79" s="314" t="s">
        <v>500</v>
      </c>
      <c r="AA79" s="314" t="s">
        <v>323</v>
      </c>
      <c r="AC79" s="314" t="str">
        <f t="shared" si="1"/>
        <v>１３</v>
      </c>
      <c r="AD79" s="314">
        <v>13</v>
      </c>
      <c r="AE79" s="314" t="s">
        <v>732</v>
      </c>
      <c r="AF79" s="314" t="s">
        <v>453</v>
      </c>
      <c r="AI79" s="317">
        <f t="shared" si="3"/>
        <v>1965</v>
      </c>
      <c r="AM79" s="314">
        <v>13</v>
      </c>
      <c r="AO79" s="315" t="s">
        <v>523</v>
      </c>
      <c r="AP79" s="314" t="s">
        <v>707</v>
      </c>
      <c r="AQ79" s="314" t="s">
        <v>708</v>
      </c>
      <c r="AX79" s="314" t="str">
        <f t="shared" si="2"/>
        <v>018</v>
      </c>
      <c r="AY79" s="315" t="s">
        <v>735</v>
      </c>
    </row>
    <row r="80" spans="2:102" s="314" customFormat="1" ht="20.149999999999999" hidden="1" customHeight="1">
      <c r="B80" s="314" t="s">
        <v>736</v>
      </c>
      <c r="D80" s="314" t="s">
        <v>737</v>
      </c>
      <c r="G80" s="314" t="s">
        <v>101</v>
      </c>
      <c r="K80" s="315" t="s">
        <v>738</v>
      </c>
      <c r="L80" s="314" t="s">
        <v>739</v>
      </c>
      <c r="O80" s="314" t="s">
        <v>132</v>
      </c>
      <c r="R80" s="314" t="s">
        <v>115</v>
      </c>
      <c r="Y80" s="315" t="s">
        <v>667</v>
      </c>
      <c r="Z80" s="314" t="s">
        <v>501</v>
      </c>
      <c r="AA80" s="314" t="s">
        <v>324</v>
      </c>
      <c r="AC80" s="314" t="str">
        <f t="shared" si="1"/>
        <v>１４</v>
      </c>
      <c r="AD80" s="314">
        <v>14</v>
      </c>
      <c r="AE80" s="314" t="s">
        <v>740</v>
      </c>
      <c r="AF80" s="314" t="s">
        <v>454</v>
      </c>
      <c r="AI80" s="317">
        <f t="shared" si="3"/>
        <v>1966</v>
      </c>
      <c r="AM80" s="314">
        <v>14</v>
      </c>
      <c r="AO80" s="315" t="s">
        <v>525</v>
      </c>
      <c r="AP80" s="314" t="s">
        <v>713</v>
      </c>
      <c r="AQ80" s="314" t="s">
        <v>714</v>
      </c>
      <c r="AX80" s="314" t="str">
        <f t="shared" si="2"/>
        <v>022</v>
      </c>
      <c r="AY80" s="315" t="s">
        <v>743</v>
      </c>
    </row>
    <row r="81" spans="2:51" s="314" customFormat="1" ht="20.149999999999999" hidden="1" customHeight="1">
      <c r="B81" s="314" t="s">
        <v>744</v>
      </c>
      <c r="D81" s="314" t="s">
        <v>745</v>
      </c>
      <c r="G81" s="314" t="s">
        <v>287</v>
      </c>
      <c r="K81" s="315" t="s">
        <v>746</v>
      </c>
      <c r="L81" s="314" t="s">
        <v>747</v>
      </c>
      <c r="O81" s="314" t="s">
        <v>133</v>
      </c>
      <c r="R81" s="314" t="s">
        <v>119</v>
      </c>
      <c r="Y81" s="315" t="s">
        <v>667</v>
      </c>
      <c r="Z81" s="314" t="s">
        <v>748</v>
      </c>
      <c r="AA81" s="314" t="s">
        <v>749</v>
      </c>
      <c r="AC81" s="314" t="str">
        <f t="shared" si="1"/>
        <v>１５</v>
      </c>
      <c r="AD81" s="314">
        <v>15</v>
      </c>
      <c r="AE81" s="314" t="s">
        <v>750</v>
      </c>
      <c r="AF81" s="314" t="s">
        <v>455</v>
      </c>
      <c r="AI81" s="317">
        <f t="shared" si="3"/>
        <v>1967</v>
      </c>
      <c r="AM81" s="314">
        <v>15</v>
      </c>
      <c r="AO81" s="315" t="s">
        <v>527</v>
      </c>
      <c r="AP81" s="314" t="s">
        <v>719</v>
      </c>
      <c r="AQ81" s="314" t="s">
        <v>720</v>
      </c>
      <c r="AX81" s="314" t="str">
        <f t="shared" si="2"/>
        <v>026</v>
      </c>
      <c r="AY81" s="315" t="s">
        <v>753</v>
      </c>
    </row>
    <row r="82" spans="2:51" s="314" customFormat="1" ht="20.149999999999999" hidden="1" customHeight="1">
      <c r="B82" s="314" t="s">
        <v>298</v>
      </c>
      <c r="D82" s="314" t="s">
        <v>754</v>
      </c>
      <c r="G82" s="314" t="s">
        <v>288</v>
      </c>
      <c r="K82" s="315" t="s">
        <v>755</v>
      </c>
      <c r="L82" s="314" t="s">
        <v>756</v>
      </c>
      <c r="O82" s="314" t="s">
        <v>134</v>
      </c>
      <c r="R82" s="314" t="s">
        <v>119</v>
      </c>
      <c r="Y82" s="315" t="s">
        <v>667</v>
      </c>
      <c r="Z82" s="314" t="s">
        <v>502</v>
      </c>
      <c r="AA82" s="314" t="s">
        <v>325</v>
      </c>
      <c r="AC82" s="314" t="str">
        <f t="shared" si="1"/>
        <v>１６</v>
      </c>
      <c r="AD82" s="314">
        <v>16</v>
      </c>
      <c r="AE82" s="314" t="s">
        <v>757</v>
      </c>
      <c r="AF82" s="314" t="s">
        <v>456</v>
      </c>
      <c r="AI82" s="317">
        <f>AI81+1</f>
        <v>1968</v>
      </c>
      <c r="AM82" s="314">
        <v>16</v>
      </c>
      <c r="AO82" s="315" t="s">
        <v>528</v>
      </c>
      <c r="AP82" s="314" t="s">
        <v>727</v>
      </c>
      <c r="AQ82" s="314" t="s">
        <v>728</v>
      </c>
      <c r="AX82" s="314" t="str">
        <f t="shared" si="2"/>
        <v>027</v>
      </c>
      <c r="AY82" s="315" t="s">
        <v>758</v>
      </c>
    </row>
    <row r="83" spans="2:51" s="314" customFormat="1" ht="20.149999999999999" hidden="1" customHeight="1">
      <c r="B83" s="314" t="s">
        <v>299</v>
      </c>
      <c r="D83" s="314" t="s">
        <v>759</v>
      </c>
      <c r="G83" s="314" t="s">
        <v>760</v>
      </c>
      <c r="K83" s="315" t="s">
        <v>761</v>
      </c>
      <c r="L83" s="314" t="s">
        <v>762</v>
      </c>
      <c r="O83" s="314" t="s">
        <v>135</v>
      </c>
      <c r="R83" s="314" t="s">
        <v>119</v>
      </c>
      <c r="Y83" s="315" t="s">
        <v>667</v>
      </c>
      <c r="Z83" s="314" t="s">
        <v>503</v>
      </c>
      <c r="AA83" s="314" t="s">
        <v>326</v>
      </c>
      <c r="AC83" s="314" t="str">
        <f t="shared" si="1"/>
        <v>１７</v>
      </c>
      <c r="AD83" s="314">
        <v>17</v>
      </c>
      <c r="AE83" s="314" t="s">
        <v>763</v>
      </c>
      <c r="AF83" s="314" t="s">
        <v>457</v>
      </c>
      <c r="AI83" s="317">
        <f t="shared" si="3"/>
        <v>1969</v>
      </c>
      <c r="AM83" s="314">
        <v>17</v>
      </c>
      <c r="AO83" s="315" t="s">
        <v>529</v>
      </c>
      <c r="AP83" s="314" t="s">
        <v>733</v>
      </c>
      <c r="AQ83" s="314" t="s">
        <v>734</v>
      </c>
      <c r="AX83" s="314" t="str">
        <f t="shared" si="2"/>
        <v>028</v>
      </c>
      <c r="AY83" s="315" t="s">
        <v>764</v>
      </c>
    </row>
    <row r="84" spans="2:51" s="314" customFormat="1" ht="20.149999999999999" hidden="1" customHeight="1">
      <c r="K84" s="315" t="s">
        <v>765</v>
      </c>
      <c r="L84" s="314" t="s">
        <v>766</v>
      </c>
      <c r="O84" s="314" t="s">
        <v>136</v>
      </c>
      <c r="R84" s="314" t="s">
        <v>119</v>
      </c>
      <c r="Y84" s="315" t="s">
        <v>667</v>
      </c>
      <c r="Z84" s="314" t="s">
        <v>767</v>
      </c>
      <c r="AA84" s="314" t="s">
        <v>768</v>
      </c>
      <c r="AC84" s="314" t="str">
        <f t="shared" si="1"/>
        <v>１８</v>
      </c>
      <c r="AD84" s="314">
        <v>18</v>
      </c>
      <c r="AE84" s="314" t="s">
        <v>769</v>
      </c>
      <c r="AF84" s="314" t="s">
        <v>458</v>
      </c>
      <c r="AI84" s="317">
        <f>AI83+1</f>
        <v>1970</v>
      </c>
      <c r="AM84" s="314">
        <v>18</v>
      </c>
      <c r="AO84" s="315" t="s">
        <v>530</v>
      </c>
      <c r="AP84" s="314" t="s">
        <v>741</v>
      </c>
      <c r="AQ84" s="314" t="s">
        <v>742</v>
      </c>
      <c r="AX84" s="314" t="str">
        <f t="shared" si="2"/>
        <v>029</v>
      </c>
      <c r="AY84" s="315" t="s">
        <v>772</v>
      </c>
    </row>
    <row r="85" spans="2:51" s="314" customFormat="1" ht="20.149999999999999" hidden="1" customHeight="1">
      <c r="B85" s="314" t="s">
        <v>434</v>
      </c>
      <c r="C85" s="311"/>
      <c r="D85" s="311"/>
      <c r="E85" s="311"/>
      <c r="F85" s="311"/>
      <c r="G85" s="314" t="s">
        <v>191</v>
      </c>
      <c r="K85" s="315" t="s">
        <v>773</v>
      </c>
      <c r="L85" s="314" t="s">
        <v>774</v>
      </c>
      <c r="O85" s="314" t="s">
        <v>137</v>
      </c>
      <c r="R85" s="314" t="s">
        <v>115</v>
      </c>
      <c r="Y85" s="315" t="s">
        <v>667</v>
      </c>
      <c r="Z85" s="314" t="s">
        <v>504</v>
      </c>
      <c r="AA85" s="314" t="s">
        <v>327</v>
      </c>
      <c r="AC85" s="314" t="str">
        <f t="shared" si="1"/>
        <v>１９</v>
      </c>
      <c r="AD85" s="314">
        <v>19</v>
      </c>
      <c r="AE85" s="314" t="s">
        <v>775</v>
      </c>
      <c r="AF85" s="314" t="s">
        <v>459</v>
      </c>
      <c r="AI85" s="317">
        <f t="shared" ref="AI85:AI144" si="4">AI84+1</f>
        <v>1971</v>
      </c>
      <c r="AM85" s="314">
        <v>19</v>
      </c>
      <c r="AO85" s="315" t="s">
        <v>531</v>
      </c>
      <c r="AP85" s="314" t="s">
        <v>751</v>
      </c>
      <c r="AQ85" s="314" t="s">
        <v>752</v>
      </c>
      <c r="AX85" s="314" t="str">
        <f t="shared" si="2"/>
        <v>030</v>
      </c>
      <c r="AY85" s="315" t="s">
        <v>778</v>
      </c>
    </row>
    <row r="86" spans="2:51" s="314" customFormat="1" ht="20.149999999999999" hidden="1" customHeight="1">
      <c r="B86" s="314" t="s">
        <v>432</v>
      </c>
      <c r="C86" s="311"/>
      <c r="D86" s="311"/>
      <c r="E86" s="311"/>
      <c r="F86" s="311"/>
      <c r="G86" s="314" t="s">
        <v>192</v>
      </c>
      <c r="K86" s="315" t="s">
        <v>779</v>
      </c>
      <c r="L86" s="314" t="s">
        <v>780</v>
      </c>
      <c r="O86" s="314" t="s">
        <v>138</v>
      </c>
      <c r="R86" s="314" t="s">
        <v>119</v>
      </c>
      <c r="Y86" s="315" t="s">
        <v>667</v>
      </c>
      <c r="Z86" s="314" t="s">
        <v>505</v>
      </c>
      <c r="AA86" s="314" t="s">
        <v>328</v>
      </c>
      <c r="AC86" s="314" t="str">
        <f t="shared" si="1"/>
        <v>２０</v>
      </c>
      <c r="AD86" s="314">
        <v>20</v>
      </c>
      <c r="AE86" s="314" t="s">
        <v>781</v>
      </c>
      <c r="AF86" s="314" t="s">
        <v>460</v>
      </c>
      <c r="AI86" s="317">
        <f t="shared" si="4"/>
        <v>1972</v>
      </c>
      <c r="AM86" s="314">
        <v>20</v>
      </c>
      <c r="AO86" s="315" t="s">
        <v>532</v>
      </c>
      <c r="AP86" s="314" t="s">
        <v>0</v>
      </c>
      <c r="AQ86" s="314" t="s">
        <v>344</v>
      </c>
      <c r="AX86" s="314" t="str">
        <f t="shared" si="2"/>
        <v>031</v>
      </c>
      <c r="AY86" s="315" t="s">
        <v>784</v>
      </c>
    </row>
    <row r="87" spans="2:51" s="314" customFormat="1" ht="20.149999999999999" hidden="1" customHeight="1">
      <c r="B87" s="314" t="s">
        <v>433</v>
      </c>
      <c r="C87" s="311"/>
      <c r="D87" s="311"/>
      <c r="E87" s="311"/>
      <c r="F87" s="311"/>
      <c r="G87" s="314" t="s">
        <v>193</v>
      </c>
      <c r="K87" s="315" t="s">
        <v>785</v>
      </c>
      <c r="L87" s="314" t="s">
        <v>786</v>
      </c>
      <c r="O87" s="314" t="s">
        <v>139</v>
      </c>
      <c r="R87" s="314" t="s">
        <v>121</v>
      </c>
      <c r="Y87" s="315" t="s">
        <v>667</v>
      </c>
      <c r="Z87" s="314" t="s">
        <v>787</v>
      </c>
      <c r="AA87" s="314" t="s">
        <v>788</v>
      </c>
      <c r="AC87" s="314" t="str">
        <f t="shared" si="1"/>
        <v>２１</v>
      </c>
      <c r="AD87" s="314">
        <v>21</v>
      </c>
      <c r="AE87" s="314" t="s">
        <v>789</v>
      </c>
      <c r="AF87" s="314" t="s">
        <v>461</v>
      </c>
      <c r="AI87" s="317">
        <f t="shared" si="4"/>
        <v>1973</v>
      </c>
      <c r="AM87" s="314">
        <v>21</v>
      </c>
      <c r="AO87" s="315" t="s">
        <v>533</v>
      </c>
      <c r="AP87" s="314" t="s">
        <v>1</v>
      </c>
      <c r="AQ87" s="314" t="s">
        <v>345</v>
      </c>
      <c r="AX87" s="314" t="str">
        <f t="shared" si="2"/>
        <v>032</v>
      </c>
      <c r="AY87" s="315" t="s">
        <v>790</v>
      </c>
    </row>
    <row r="88" spans="2:51" s="314" customFormat="1" ht="20.149999999999999" hidden="1" customHeight="1">
      <c r="B88" s="311"/>
      <c r="C88" s="311"/>
      <c r="D88" s="311"/>
      <c r="E88" s="311"/>
      <c r="F88" s="311"/>
      <c r="K88" s="315" t="s">
        <v>791</v>
      </c>
      <c r="L88" s="314" t="s">
        <v>792</v>
      </c>
      <c r="O88" s="314" t="s">
        <v>140</v>
      </c>
      <c r="R88" s="314" t="s">
        <v>121</v>
      </c>
      <c r="Y88" s="315" t="s">
        <v>667</v>
      </c>
      <c r="Z88" s="314" t="s">
        <v>300</v>
      </c>
      <c r="AA88" s="314" t="s">
        <v>329</v>
      </c>
      <c r="AC88" s="314" t="str">
        <f t="shared" si="1"/>
        <v>２２</v>
      </c>
      <c r="AD88" s="314">
        <v>22</v>
      </c>
      <c r="AE88" s="314" t="s">
        <v>793</v>
      </c>
      <c r="AF88" s="314" t="s">
        <v>462</v>
      </c>
      <c r="AI88" s="317">
        <f t="shared" si="4"/>
        <v>1974</v>
      </c>
      <c r="AM88" s="314">
        <v>22</v>
      </c>
      <c r="AO88" s="315" t="s">
        <v>534</v>
      </c>
      <c r="AP88" s="314" t="s">
        <v>770</v>
      </c>
      <c r="AQ88" s="314" t="s">
        <v>771</v>
      </c>
      <c r="AX88" s="314" t="str">
        <f t="shared" si="2"/>
        <v>033</v>
      </c>
      <c r="AY88" s="315" t="s">
        <v>796</v>
      </c>
    </row>
    <row r="89" spans="2:51" s="314" customFormat="1" ht="20.149999999999999" hidden="1" customHeight="1">
      <c r="B89" s="319" t="s">
        <v>301</v>
      </c>
      <c r="C89" s="320"/>
      <c r="D89" s="320"/>
      <c r="E89" s="311"/>
      <c r="F89" s="311"/>
      <c r="G89" s="314" t="s">
        <v>266</v>
      </c>
      <c r="K89" s="315" t="s">
        <v>797</v>
      </c>
      <c r="L89" s="314" t="s">
        <v>798</v>
      </c>
      <c r="O89" s="314" t="s">
        <v>141</v>
      </c>
      <c r="R89" s="314" t="s">
        <v>121</v>
      </c>
      <c r="Y89" s="315" t="s">
        <v>667</v>
      </c>
      <c r="Z89" s="314" t="s">
        <v>302</v>
      </c>
      <c r="AA89" s="314" t="s">
        <v>330</v>
      </c>
      <c r="AC89" s="314" t="str">
        <f t="shared" si="1"/>
        <v>２３</v>
      </c>
      <c r="AD89" s="314">
        <v>23</v>
      </c>
      <c r="AE89" s="314" t="s">
        <v>799</v>
      </c>
      <c r="AF89" s="314" t="s">
        <v>463</v>
      </c>
      <c r="AI89" s="317">
        <f t="shared" si="4"/>
        <v>1975</v>
      </c>
      <c r="AM89" s="314">
        <v>23</v>
      </c>
      <c r="AO89" s="315" t="s">
        <v>535</v>
      </c>
      <c r="AP89" s="314" t="s">
        <v>776</v>
      </c>
      <c r="AQ89" s="314" t="s">
        <v>777</v>
      </c>
      <c r="AX89" s="314" t="str">
        <f t="shared" si="2"/>
        <v>034</v>
      </c>
      <c r="AY89" s="315" t="s">
        <v>802</v>
      </c>
    </row>
    <row r="90" spans="2:51" s="314" customFormat="1" ht="20.149999999999999" hidden="1" customHeight="1">
      <c r="B90" s="319" t="s">
        <v>303</v>
      </c>
      <c r="C90" s="588">
        <v>0</v>
      </c>
      <c r="D90" s="589"/>
      <c r="E90" s="321"/>
      <c r="G90" s="314" t="s">
        <v>803</v>
      </c>
      <c r="K90" s="315" t="s">
        <v>804</v>
      </c>
      <c r="L90" s="314" t="s">
        <v>805</v>
      </c>
      <c r="O90" s="314" t="s">
        <v>142</v>
      </c>
      <c r="R90" s="314" t="s">
        <v>121</v>
      </c>
      <c r="Y90" s="315" t="s">
        <v>675</v>
      </c>
      <c r="Z90" s="314" t="s">
        <v>673</v>
      </c>
      <c r="AA90" s="314" t="s">
        <v>674</v>
      </c>
      <c r="AC90" s="314" t="str">
        <f t="shared" si="1"/>
        <v>２４</v>
      </c>
      <c r="AD90" s="314">
        <v>24</v>
      </c>
      <c r="AE90" s="314" t="s">
        <v>806</v>
      </c>
      <c r="AF90" s="314" t="s">
        <v>464</v>
      </c>
      <c r="AI90" s="317">
        <f t="shared" si="4"/>
        <v>1976</v>
      </c>
      <c r="AM90" s="314">
        <v>24</v>
      </c>
      <c r="AO90" s="315" t="s">
        <v>536</v>
      </c>
      <c r="AP90" s="314" t="s">
        <v>782</v>
      </c>
      <c r="AQ90" s="314" t="s">
        <v>783</v>
      </c>
      <c r="AX90" s="314" t="str">
        <f t="shared" si="2"/>
        <v>035</v>
      </c>
      <c r="AY90" s="315" t="s">
        <v>809</v>
      </c>
    </row>
    <row r="91" spans="2:51" s="314" customFormat="1" ht="20.149999999999999" hidden="1" customHeight="1">
      <c r="B91" s="319" t="s">
        <v>39</v>
      </c>
      <c r="C91" s="588">
        <v>0</v>
      </c>
      <c r="D91" s="589"/>
      <c r="E91" s="321"/>
      <c r="G91" s="314" t="s">
        <v>810</v>
      </c>
      <c r="K91" s="315" t="s">
        <v>811</v>
      </c>
      <c r="L91" s="314" t="s">
        <v>812</v>
      </c>
      <c r="O91" s="314" t="s">
        <v>143</v>
      </c>
      <c r="R91" s="314" t="s">
        <v>123</v>
      </c>
      <c r="Y91" s="315" t="s">
        <v>675</v>
      </c>
      <c r="Z91" s="314" t="s">
        <v>7</v>
      </c>
      <c r="AA91" s="314" t="s">
        <v>6</v>
      </c>
      <c r="AC91" s="314" t="str">
        <f t="shared" si="1"/>
        <v>２５</v>
      </c>
      <c r="AD91" s="314">
        <v>25</v>
      </c>
      <c r="AE91" s="314" t="s">
        <v>813</v>
      </c>
      <c r="AF91" s="314" t="s">
        <v>465</v>
      </c>
      <c r="AI91" s="317">
        <f t="shared" si="4"/>
        <v>1977</v>
      </c>
      <c r="AM91" s="314">
        <v>25</v>
      </c>
      <c r="AO91" s="315" t="s">
        <v>537</v>
      </c>
      <c r="AP91" s="314" t="s">
        <v>2</v>
      </c>
      <c r="AQ91" s="314" t="s">
        <v>347</v>
      </c>
      <c r="AR91" s="311"/>
      <c r="AX91" s="314" t="str">
        <f t="shared" si="2"/>
        <v>036</v>
      </c>
      <c r="AY91" s="315" t="s">
        <v>816</v>
      </c>
    </row>
    <row r="92" spans="2:51" s="314" customFormat="1" ht="20.149999999999999" hidden="1" customHeight="1">
      <c r="B92" s="319" t="s">
        <v>40</v>
      </c>
      <c r="C92" s="588">
        <v>0</v>
      </c>
      <c r="D92" s="589"/>
      <c r="E92" s="321"/>
      <c r="G92" s="314" t="s">
        <v>817</v>
      </c>
      <c r="K92" s="315" t="s">
        <v>818</v>
      </c>
      <c r="L92" s="314" t="s">
        <v>819</v>
      </c>
      <c r="O92" s="314" t="s">
        <v>144</v>
      </c>
      <c r="R92" s="314" t="s">
        <v>123</v>
      </c>
      <c r="Y92" s="315" t="s">
        <v>675</v>
      </c>
      <c r="Z92" s="314" t="s">
        <v>820</v>
      </c>
      <c r="AA92" s="314" t="s">
        <v>821</v>
      </c>
      <c r="AC92" s="314" t="str">
        <f t="shared" si="1"/>
        <v>２６</v>
      </c>
      <c r="AD92" s="314">
        <v>26</v>
      </c>
      <c r="AE92" s="314" t="s">
        <v>822</v>
      </c>
      <c r="AF92" s="314" t="s">
        <v>466</v>
      </c>
      <c r="AI92" s="317">
        <f t="shared" si="4"/>
        <v>1978</v>
      </c>
      <c r="AM92" s="314">
        <v>26</v>
      </c>
      <c r="AO92" s="315" t="s">
        <v>538</v>
      </c>
      <c r="AP92" s="314" t="s">
        <v>794</v>
      </c>
      <c r="AQ92" s="314" t="s">
        <v>795</v>
      </c>
      <c r="AX92" s="314" t="str">
        <f t="shared" si="2"/>
        <v>041</v>
      </c>
      <c r="AY92" s="315" t="s">
        <v>823</v>
      </c>
    </row>
    <row r="93" spans="2:51" s="314" customFormat="1" ht="20.149999999999999" hidden="1" customHeight="1">
      <c r="K93" s="315" t="s">
        <v>824</v>
      </c>
      <c r="L93" s="314" t="s">
        <v>825</v>
      </c>
      <c r="O93" s="314" t="s">
        <v>145</v>
      </c>
      <c r="R93" s="314" t="s">
        <v>123</v>
      </c>
      <c r="Y93" s="315" t="s">
        <v>675</v>
      </c>
      <c r="Z93" s="314" t="s">
        <v>826</v>
      </c>
      <c r="AA93" s="314" t="s">
        <v>827</v>
      </c>
      <c r="AC93" s="314" t="str">
        <f t="shared" si="1"/>
        <v>２７</v>
      </c>
      <c r="AD93" s="314">
        <v>27</v>
      </c>
      <c r="AE93" s="314" t="s">
        <v>828</v>
      </c>
      <c r="AF93" s="314" t="s">
        <v>467</v>
      </c>
      <c r="AI93" s="317">
        <f t="shared" si="4"/>
        <v>1979</v>
      </c>
      <c r="AM93" s="314">
        <v>27</v>
      </c>
      <c r="AO93" s="315" t="s">
        <v>539</v>
      </c>
      <c r="AP93" s="314" t="s">
        <v>800</v>
      </c>
      <c r="AQ93" s="314" t="s">
        <v>801</v>
      </c>
      <c r="AX93" s="314" t="str">
        <f t="shared" si="2"/>
        <v>043</v>
      </c>
      <c r="AY93" s="315" t="s">
        <v>829</v>
      </c>
    </row>
    <row r="94" spans="2:51" s="314" customFormat="1" ht="20.149999999999999" hidden="1" customHeight="1">
      <c r="B94" s="314" t="s">
        <v>304</v>
      </c>
      <c r="G94" s="314" t="s">
        <v>26</v>
      </c>
      <c r="K94" s="315" t="s">
        <v>830</v>
      </c>
      <c r="L94" s="314" t="s">
        <v>831</v>
      </c>
      <c r="O94" s="314" t="s">
        <v>146</v>
      </c>
      <c r="R94" s="314" t="s">
        <v>123</v>
      </c>
      <c r="Y94" s="315" t="s">
        <v>675</v>
      </c>
      <c r="Z94" s="314" t="s">
        <v>832</v>
      </c>
      <c r="AA94" s="314" t="s">
        <v>833</v>
      </c>
      <c r="AC94" s="314" t="str">
        <f t="shared" si="1"/>
        <v>２８</v>
      </c>
      <c r="AD94" s="314">
        <v>28</v>
      </c>
      <c r="AE94" s="314" t="s">
        <v>834</v>
      </c>
      <c r="AF94" s="314" t="s">
        <v>468</v>
      </c>
      <c r="AI94" s="317">
        <f t="shared" si="4"/>
        <v>1980</v>
      </c>
      <c r="AM94" s="314">
        <v>28</v>
      </c>
      <c r="AO94" s="315" t="s">
        <v>540</v>
      </c>
      <c r="AP94" s="314" t="s">
        <v>807</v>
      </c>
      <c r="AQ94" s="314" t="s">
        <v>808</v>
      </c>
      <c r="AX94" s="314" t="str">
        <f t="shared" si="2"/>
        <v>044</v>
      </c>
      <c r="AY94" s="315" t="s">
        <v>835</v>
      </c>
    </row>
    <row r="95" spans="2:51" s="314" customFormat="1" ht="20.149999999999999" hidden="1" customHeight="1">
      <c r="B95" s="314">
        <v>1</v>
      </c>
      <c r="C95" s="641">
        <v>12000</v>
      </c>
      <c r="D95" s="642"/>
      <c r="E95" s="314" t="s">
        <v>305</v>
      </c>
      <c r="G95" s="314" t="s">
        <v>27</v>
      </c>
      <c r="K95" s="315" t="s">
        <v>836</v>
      </c>
      <c r="L95" s="314" t="s">
        <v>837</v>
      </c>
      <c r="O95" s="314" t="s">
        <v>147</v>
      </c>
      <c r="R95" s="314" t="s">
        <v>123</v>
      </c>
      <c r="Y95" s="315" t="s">
        <v>675</v>
      </c>
      <c r="Z95" s="314" t="s">
        <v>8</v>
      </c>
      <c r="AA95" s="314" t="s">
        <v>331</v>
      </c>
      <c r="AC95" s="314" t="str">
        <f t="shared" si="1"/>
        <v>２９</v>
      </c>
      <c r="AD95" s="314">
        <v>29</v>
      </c>
      <c r="AE95" s="314" t="s">
        <v>838</v>
      </c>
      <c r="AF95" s="314" t="s">
        <v>469</v>
      </c>
      <c r="AI95" s="317">
        <f t="shared" si="4"/>
        <v>1981</v>
      </c>
      <c r="AM95" s="314">
        <v>29</v>
      </c>
      <c r="AO95" s="315" t="s">
        <v>541</v>
      </c>
      <c r="AP95" s="314" t="s">
        <v>814</v>
      </c>
      <c r="AQ95" s="314" t="s">
        <v>815</v>
      </c>
      <c r="AX95" s="314" t="str">
        <f t="shared" si="2"/>
        <v>045</v>
      </c>
      <c r="AY95" s="315" t="s">
        <v>841</v>
      </c>
    </row>
    <row r="96" spans="2:51" s="314" customFormat="1" ht="20.149999999999999" hidden="1" customHeight="1">
      <c r="B96" s="314">
        <v>2</v>
      </c>
      <c r="C96" s="641">
        <v>14000</v>
      </c>
      <c r="D96" s="642"/>
      <c r="E96" s="314" t="s">
        <v>306</v>
      </c>
      <c r="G96" s="314" t="s">
        <v>28</v>
      </c>
      <c r="K96" s="315" t="s">
        <v>842</v>
      </c>
      <c r="L96" s="314" t="s">
        <v>843</v>
      </c>
      <c r="O96" s="314" t="s">
        <v>148</v>
      </c>
      <c r="R96" s="314" t="s">
        <v>123</v>
      </c>
      <c r="Y96" s="315" t="s">
        <v>675</v>
      </c>
      <c r="Z96" s="314" t="s">
        <v>844</v>
      </c>
      <c r="AA96" s="314" t="s">
        <v>845</v>
      </c>
      <c r="AC96" s="314" t="str">
        <f t="shared" si="1"/>
        <v>３０</v>
      </c>
      <c r="AD96" s="314">
        <v>30</v>
      </c>
      <c r="AE96" s="314" t="s">
        <v>846</v>
      </c>
      <c r="AF96" s="314" t="s">
        <v>470</v>
      </c>
      <c r="AI96" s="317">
        <f t="shared" si="4"/>
        <v>1982</v>
      </c>
      <c r="AM96" s="314">
        <v>30</v>
      </c>
      <c r="AO96" s="315" t="s">
        <v>542</v>
      </c>
      <c r="AP96" s="314" t="s">
        <v>3</v>
      </c>
      <c r="AQ96" s="314" t="s">
        <v>348</v>
      </c>
      <c r="AX96" s="314" t="str">
        <f t="shared" si="2"/>
        <v>048</v>
      </c>
      <c r="AY96" s="315" t="s">
        <v>849</v>
      </c>
    </row>
    <row r="97" spans="2:51" s="314" customFormat="1" ht="20.149999999999999" hidden="1" customHeight="1">
      <c r="B97" s="314">
        <v>3</v>
      </c>
      <c r="C97" s="641">
        <v>16000</v>
      </c>
      <c r="D97" s="642"/>
      <c r="E97" s="314" t="s">
        <v>307</v>
      </c>
      <c r="K97" s="315" t="s">
        <v>850</v>
      </c>
      <c r="L97" s="314" t="s">
        <v>851</v>
      </c>
      <c r="O97" s="314" t="s">
        <v>149</v>
      </c>
      <c r="R97" s="314" t="s">
        <v>125</v>
      </c>
      <c r="Y97" s="315" t="s">
        <v>675</v>
      </c>
      <c r="Z97" s="314" t="s">
        <v>10</v>
      </c>
      <c r="AA97" s="314" t="s">
        <v>9</v>
      </c>
      <c r="AC97" s="314" t="str">
        <f t="shared" si="1"/>
        <v>３１</v>
      </c>
      <c r="AD97" s="314">
        <v>31</v>
      </c>
      <c r="AE97" s="314" t="s">
        <v>852</v>
      </c>
      <c r="AF97" s="314" t="s">
        <v>471</v>
      </c>
      <c r="AI97" s="317">
        <f t="shared" si="4"/>
        <v>1983</v>
      </c>
      <c r="AM97" s="314">
        <v>31</v>
      </c>
      <c r="AO97" s="315" t="s">
        <v>543</v>
      </c>
      <c r="AP97" s="314" t="s">
        <v>4</v>
      </c>
      <c r="AQ97" s="314" t="s">
        <v>349</v>
      </c>
      <c r="AX97" s="314" t="str">
        <f t="shared" si="2"/>
        <v>049</v>
      </c>
      <c r="AY97" s="315" t="s">
        <v>855</v>
      </c>
    </row>
    <row r="98" spans="2:51" s="314" customFormat="1" ht="20.149999999999999" hidden="1" customHeight="1">
      <c r="C98" s="322"/>
      <c r="K98" s="315" t="s">
        <v>856</v>
      </c>
      <c r="L98" s="314" t="s">
        <v>857</v>
      </c>
      <c r="O98" s="314" t="s">
        <v>150</v>
      </c>
      <c r="R98" s="314" t="s">
        <v>125</v>
      </c>
      <c r="Y98" s="315" t="s">
        <v>675</v>
      </c>
      <c r="Z98" s="314" t="s">
        <v>11</v>
      </c>
      <c r="AA98" s="314" t="s">
        <v>332</v>
      </c>
      <c r="AC98" s="314" t="str">
        <f t="shared" si="1"/>
        <v>３２</v>
      </c>
      <c r="AD98" s="314">
        <v>32</v>
      </c>
      <c r="AE98" s="314" t="s">
        <v>858</v>
      </c>
      <c r="AF98" s="314" t="s">
        <v>472</v>
      </c>
      <c r="AI98" s="317">
        <f t="shared" si="4"/>
        <v>1984</v>
      </c>
      <c r="AO98" s="315" t="s">
        <v>544</v>
      </c>
      <c r="AP98" s="314" t="s">
        <v>5</v>
      </c>
      <c r="AQ98" s="314" t="s">
        <v>350</v>
      </c>
      <c r="AX98" s="314" t="str">
        <f t="shared" si="2"/>
        <v>052</v>
      </c>
      <c r="AY98" s="315" t="s">
        <v>861</v>
      </c>
    </row>
    <row r="99" spans="2:51" s="314" customFormat="1" ht="20.149999999999999" hidden="1" customHeight="1">
      <c r="K99" s="315" t="s">
        <v>862</v>
      </c>
      <c r="L99" s="314" t="s">
        <v>863</v>
      </c>
      <c r="O99" s="314" t="s">
        <v>151</v>
      </c>
      <c r="R99" s="314" t="s">
        <v>125</v>
      </c>
      <c r="Y99" s="315" t="s">
        <v>675</v>
      </c>
      <c r="Z99" s="314" t="s">
        <v>864</v>
      </c>
      <c r="AA99" s="314" t="s">
        <v>865</v>
      </c>
      <c r="AC99" s="314" t="str">
        <f t="shared" si="1"/>
        <v>３３</v>
      </c>
      <c r="AD99" s="314">
        <v>33</v>
      </c>
      <c r="AE99" s="314" t="s">
        <v>866</v>
      </c>
      <c r="AF99" s="314" t="s">
        <v>473</v>
      </c>
      <c r="AI99" s="317">
        <f t="shared" si="4"/>
        <v>1985</v>
      </c>
      <c r="AO99" s="315" t="s">
        <v>545</v>
      </c>
      <c r="AP99" s="314" t="s">
        <v>839</v>
      </c>
      <c r="AQ99" s="314" t="s">
        <v>840</v>
      </c>
      <c r="AX99" s="314" t="str">
        <f t="shared" si="2"/>
        <v>053</v>
      </c>
      <c r="AY99" s="315" t="s">
        <v>869</v>
      </c>
    </row>
    <row r="100" spans="2:51" s="314" customFormat="1" ht="20.149999999999999" hidden="1" customHeight="1">
      <c r="B100" s="314" t="s">
        <v>308</v>
      </c>
      <c r="D100" s="314" t="s">
        <v>737</v>
      </c>
      <c r="K100" s="315" t="s">
        <v>870</v>
      </c>
      <c r="L100" s="314" t="s">
        <v>871</v>
      </c>
      <c r="O100" s="314" t="s">
        <v>152</v>
      </c>
      <c r="R100" s="314" t="s">
        <v>125</v>
      </c>
      <c r="Y100" s="315" t="s">
        <v>675</v>
      </c>
      <c r="Z100" s="314" t="s">
        <v>12</v>
      </c>
      <c r="AA100" s="314" t="s">
        <v>333</v>
      </c>
      <c r="AC100" s="314" t="str">
        <f t="shared" si="1"/>
        <v>３４</v>
      </c>
      <c r="AD100" s="314">
        <v>34</v>
      </c>
      <c r="AE100" s="314" t="s">
        <v>872</v>
      </c>
      <c r="AF100" s="314" t="s">
        <v>474</v>
      </c>
      <c r="AI100" s="317">
        <f t="shared" si="4"/>
        <v>1986</v>
      </c>
      <c r="AO100" s="315" t="s">
        <v>1040</v>
      </c>
      <c r="AP100" s="315" t="s">
        <v>1041</v>
      </c>
      <c r="AQ100" s="314" t="s">
        <v>749</v>
      </c>
      <c r="AX100" s="314" t="str">
        <f t="shared" si="2"/>
        <v>054</v>
      </c>
      <c r="AY100" s="315" t="s">
        <v>875</v>
      </c>
    </row>
    <row r="101" spans="2:51" s="314" customFormat="1" ht="20.149999999999999" hidden="1" customHeight="1">
      <c r="B101" s="323">
        <f ca="1">TODAY()</f>
        <v>46135</v>
      </c>
      <c r="C101" s="324"/>
      <c r="D101" s="314" t="s">
        <v>876</v>
      </c>
      <c r="E101" s="314" t="s">
        <v>551</v>
      </c>
      <c r="K101" s="315" t="s">
        <v>877</v>
      </c>
      <c r="L101" s="314" t="s">
        <v>878</v>
      </c>
      <c r="O101" s="314" t="s">
        <v>153</v>
      </c>
      <c r="R101" s="314" t="s">
        <v>125</v>
      </c>
      <c r="Y101" s="315" t="s">
        <v>675</v>
      </c>
      <c r="Z101" s="314" t="s">
        <v>13</v>
      </c>
      <c r="AA101" s="314" t="s">
        <v>334</v>
      </c>
      <c r="AC101" s="314" t="str">
        <f t="shared" si="1"/>
        <v>３５</v>
      </c>
      <c r="AD101" s="314">
        <v>35</v>
      </c>
      <c r="AE101" s="314" t="s">
        <v>879</v>
      </c>
      <c r="AF101" s="314" t="s">
        <v>475</v>
      </c>
      <c r="AI101" s="317">
        <f t="shared" si="4"/>
        <v>1987</v>
      </c>
      <c r="AO101" s="315" t="s">
        <v>546</v>
      </c>
      <c r="AP101" s="314" t="s">
        <v>847</v>
      </c>
      <c r="AQ101" s="314" t="s">
        <v>848</v>
      </c>
      <c r="AX101" s="314" t="str">
        <f t="shared" si="2"/>
        <v>055</v>
      </c>
      <c r="AY101" s="315" t="s">
        <v>882</v>
      </c>
    </row>
    <row r="102" spans="2:51" s="314" customFormat="1" ht="20.149999999999999" hidden="1" customHeight="1">
      <c r="D102" s="314" t="s">
        <v>172</v>
      </c>
      <c r="E102" s="314" t="s">
        <v>553</v>
      </c>
      <c r="K102" s="315" t="s">
        <v>883</v>
      </c>
      <c r="L102" s="314" t="s">
        <v>884</v>
      </c>
      <c r="O102" s="314" t="s">
        <v>154</v>
      </c>
      <c r="R102" s="314" t="s">
        <v>127</v>
      </c>
      <c r="Y102" s="315" t="s">
        <v>675</v>
      </c>
      <c r="Z102" s="314" t="s">
        <v>15</v>
      </c>
      <c r="AA102" s="314" t="s">
        <v>14</v>
      </c>
      <c r="AC102" s="314" t="str">
        <f t="shared" si="1"/>
        <v>３６</v>
      </c>
      <c r="AD102" s="314">
        <v>36</v>
      </c>
      <c r="AE102" s="314" t="s">
        <v>885</v>
      </c>
      <c r="AF102" s="314" t="s">
        <v>476</v>
      </c>
      <c r="AI102" s="317">
        <f t="shared" si="4"/>
        <v>1988</v>
      </c>
      <c r="AO102" s="315" t="s">
        <v>547</v>
      </c>
      <c r="AP102" s="314" t="s">
        <v>853</v>
      </c>
      <c r="AQ102" s="314" t="s">
        <v>854</v>
      </c>
      <c r="AX102" s="314" t="str">
        <f t="shared" si="2"/>
        <v>061</v>
      </c>
      <c r="AY102" s="315" t="s">
        <v>886</v>
      </c>
    </row>
    <row r="103" spans="2:51" s="314" customFormat="1" ht="20.149999999999999" hidden="1" customHeight="1">
      <c r="B103" s="314" t="s">
        <v>736</v>
      </c>
      <c r="D103" s="314" t="s">
        <v>173</v>
      </c>
      <c r="E103" s="314" t="s">
        <v>555</v>
      </c>
      <c r="K103" s="315" t="s">
        <v>887</v>
      </c>
      <c r="L103" s="314" t="s">
        <v>888</v>
      </c>
      <c r="O103" s="314" t="s">
        <v>155</v>
      </c>
      <c r="R103" s="314" t="s">
        <v>127</v>
      </c>
      <c r="Y103" s="315" t="s">
        <v>675</v>
      </c>
      <c r="Z103" s="314" t="s">
        <v>16</v>
      </c>
      <c r="AA103" s="314" t="s">
        <v>335</v>
      </c>
      <c r="AC103" s="314" t="str">
        <f t="shared" si="1"/>
        <v>３７</v>
      </c>
      <c r="AD103" s="314">
        <v>37</v>
      </c>
      <c r="AE103" s="314" t="s">
        <v>889</v>
      </c>
      <c r="AF103" s="314" t="s">
        <v>477</v>
      </c>
      <c r="AI103" s="317">
        <f t="shared" si="4"/>
        <v>1989</v>
      </c>
      <c r="AO103" s="315" t="s">
        <v>548</v>
      </c>
      <c r="AP103" s="314" t="s">
        <v>859</v>
      </c>
      <c r="AQ103" s="314" t="s">
        <v>860</v>
      </c>
      <c r="AX103" s="314" t="str">
        <f t="shared" si="2"/>
        <v>064</v>
      </c>
      <c r="AY103" s="315" t="s">
        <v>890</v>
      </c>
    </row>
    <row r="104" spans="2:51" s="314" customFormat="1" ht="20.149999999999999" hidden="1" customHeight="1">
      <c r="B104" s="314" t="s">
        <v>876</v>
      </c>
      <c r="D104" s="314" t="s">
        <v>891</v>
      </c>
      <c r="E104" s="314" t="s">
        <v>557</v>
      </c>
      <c r="F104" s="314" t="s">
        <v>744</v>
      </c>
      <c r="K104" s="315" t="s">
        <v>892</v>
      </c>
      <c r="L104" s="314" t="s">
        <v>893</v>
      </c>
      <c r="O104" s="314" t="s">
        <v>156</v>
      </c>
      <c r="R104" s="314" t="s">
        <v>127</v>
      </c>
      <c r="Y104" s="315" t="s">
        <v>675</v>
      </c>
      <c r="Z104" s="314" t="s">
        <v>17</v>
      </c>
      <c r="AA104" s="314" t="s">
        <v>336</v>
      </c>
      <c r="AC104" s="314" t="str">
        <f t="shared" si="1"/>
        <v>３８</v>
      </c>
      <c r="AD104" s="314">
        <v>38</v>
      </c>
      <c r="AE104" s="314" t="s">
        <v>894</v>
      </c>
      <c r="AF104" s="314" t="s">
        <v>478</v>
      </c>
      <c r="AI104" s="317">
        <f t="shared" si="4"/>
        <v>1990</v>
      </c>
      <c r="AO104" s="315" t="s">
        <v>549</v>
      </c>
      <c r="AP104" s="314" t="s">
        <v>867</v>
      </c>
      <c r="AQ104" s="314" t="s">
        <v>868</v>
      </c>
      <c r="AX104" s="314" t="str">
        <f t="shared" si="2"/>
        <v>065</v>
      </c>
      <c r="AY104" s="315" t="s">
        <v>311</v>
      </c>
    </row>
    <row r="105" spans="2:51" s="314" customFormat="1" ht="20.149999999999999" hidden="1" customHeight="1">
      <c r="B105" s="314" t="s">
        <v>172</v>
      </c>
      <c r="D105" s="314" t="s">
        <v>276</v>
      </c>
      <c r="E105" s="314" t="s">
        <v>559</v>
      </c>
      <c r="F105" s="314" t="s">
        <v>745</v>
      </c>
      <c r="K105" s="315" t="s">
        <v>897</v>
      </c>
      <c r="L105" s="314" t="s">
        <v>898</v>
      </c>
      <c r="O105" s="314" t="s">
        <v>157</v>
      </c>
      <c r="R105" s="314" t="s">
        <v>127</v>
      </c>
      <c r="Y105" s="315" t="s">
        <v>675</v>
      </c>
      <c r="Z105" s="314" t="s">
        <v>19</v>
      </c>
      <c r="AA105" s="314" t="s">
        <v>18</v>
      </c>
      <c r="AC105" s="314" t="str">
        <f t="shared" si="1"/>
        <v>３９</v>
      </c>
      <c r="AD105" s="314">
        <v>39</v>
      </c>
      <c r="AE105" s="314" t="s">
        <v>899</v>
      </c>
      <c r="AF105" s="314" t="s">
        <v>479</v>
      </c>
      <c r="AI105" s="317">
        <f t="shared" si="4"/>
        <v>1991</v>
      </c>
      <c r="AO105" s="315" t="s">
        <v>550</v>
      </c>
      <c r="AP105" s="314" t="s">
        <v>873</v>
      </c>
      <c r="AQ105" s="314" t="s">
        <v>874</v>
      </c>
      <c r="AR105" s="311"/>
      <c r="AX105" s="314" t="str">
        <f t="shared" si="2"/>
        <v>070</v>
      </c>
      <c r="AY105" s="315" t="s">
        <v>312</v>
      </c>
    </row>
    <row r="106" spans="2:51" s="314" customFormat="1" ht="20.149999999999999" hidden="1" customHeight="1">
      <c r="B106" s="314" t="s">
        <v>173</v>
      </c>
      <c r="D106" s="314" t="s">
        <v>277</v>
      </c>
      <c r="E106" s="314" t="s">
        <v>561</v>
      </c>
      <c r="F106" s="314" t="s">
        <v>298</v>
      </c>
      <c r="K106" s="315" t="s">
        <v>900</v>
      </c>
      <c r="L106" s="314" t="s">
        <v>901</v>
      </c>
      <c r="O106" s="314" t="s">
        <v>158</v>
      </c>
      <c r="R106" s="314" t="s">
        <v>129</v>
      </c>
      <c r="Y106" s="315" t="s">
        <v>675</v>
      </c>
      <c r="Z106" s="314" t="s">
        <v>20</v>
      </c>
      <c r="AA106" s="314" t="s">
        <v>337</v>
      </c>
      <c r="AC106" s="314" t="str">
        <f t="shared" si="1"/>
        <v>４０</v>
      </c>
      <c r="AD106" s="314">
        <v>40</v>
      </c>
      <c r="AE106" s="314" t="s">
        <v>902</v>
      </c>
      <c r="AF106" s="314" t="s">
        <v>480</v>
      </c>
      <c r="AI106" s="317">
        <f t="shared" si="4"/>
        <v>1992</v>
      </c>
      <c r="AO106" s="315" t="s">
        <v>552</v>
      </c>
      <c r="AP106" s="314" t="s">
        <v>880</v>
      </c>
      <c r="AQ106" s="314" t="s">
        <v>881</v>
      </c>
      <c r="AX106" s="314" t="str">
        <f t="shared" si="2"/>
        <v>071</v>
      </c>
      <c r="AY106" s="315" t="s">
        <v>903</v>
      </c>
    </row>
    <row r="107" spans="2:51" s="314" customFormat="1" ht="20.149999999999999" hidden="1" customHeight="1">
      <c r="B107" s="314" t="s">
        <v>904</v>
      </c>
      <c r="D107" s="314" t="s">
        <v>904</v>
      </c>
      <c r="F107" s="314" t="s">
        <v>754</v>
      </c>
      <c r="K107" s="315" t="s">
        <v>905</v>
      </c>
      <c r="L107" s="314" t="s">
        <v>906</v>
      </c>
      <c r="O107" s="314" t="s">
        <v>159</v>
      </c>
      <c r="R107" s="314" t="s">
        <v>129</v>
      </c>
      <c r="Y107" s="315" t="s">
        <v>675</v>
      </c>
      <c r="Z107" s="314" t="s">
        <v>22</v>
      </c>
      <c r="AA107" s="314" t="s">
        <v>21</v>
      </c>
      <c r="AC107" s="314" t="str">
        <f t="shared" si="1"/>
        <v>４１</v>
      </c>
      <c r="AD107" s="314">
        <v>41</v>
      </c>
      <c r="AE107" s="314" t="s">
        <v>907</v>
      </c>
      <c r="AF107" s="314" t="s">
        <v>481</v>
      </c>
      <c r="AI107" s="317">
        <f t="shared" si="4"/>
        <v>1993</v>
      </c>
      <c r="AO107" s="315" t="s">
        <v>554</v>
      </c>
      <c r="AP107" s="314" t="s">
        <v>201</v>
      </c>
      <c r="AQ107" s="314" t="s">
        <v>351</v>
      </c>
      <c r="AX107" s="314" t="str">
        <f t="shared" si="2"/>
        <v>072</v>
      </c>
      <c r="AY107" s="315" t="s">
        <v>908</v>
      </c>
    </row>
    <row r="108" spans="2:51" s="314" customFormat="1" ht="20.149999999999999" hidden="1" customHeight="1">
      <c r="B108" s="314" t="s">
        <v>174</v>
      </c>
      <c r="D108" s="314" t="s">
        <v>174</v>
      </c>
      <c r="F108" s="314" t="s">
        <v>299</v>
      </c>
      <c r="K108" s="315" t="s">
        <v>909</v>
      </c>
      <c r="L108" s="314" t="s">
        <v>910</v>
      </c>
      <c r="O108" s="314" t="s">
        <v>160</v>
      </c>
      <c r="R108" s="314" t="s">
        <v>129</v>
      </c>
      <c r="Y108" s="315" t="s">
        <v>675</v>
      </c>
      <c r="Z108" s="314" t="s">
        <v>23</v>
      </c>
      <c r="AA108" s="314" t="s">
        <v>338</v>
      </c>
      <c r="AC108" s="314" t="str">
        <f t="shared" si="1"/>
        <v>４２</v>
      </c>
      <c r="AD108" s="314">
        <v>42</v>
      </c>
      <c r="AE108" s="314" t="s">
        <v>911</v>
      </c>
      <c r="AF108" s="314" t="s">
        <v>482</v>
      </c>
      <c r="AI108" s="317">
        <f t="shared" si="4"/>
        <v>1994</v>
      </c>
      <c r="AO108" s="315" t="s">
        <v>556</v>
      </c>
      <c r="AP108" s="314" t="s">
        <v>202</v>
      </c>
      <c r="AQ108" s="314" t="s">
        <v>352</v>
      </c>
      <c r="AX108" s="314" t="str">
        <f t="shared" si="2"/>
        <v>073</v>
      </c>
      <c r="AY108" s="315" t="s">
        <v>912</v>
      </c>
    </row>
    <row r="109" spans="2:51" s="314" customFormat="1" ht="20.149999999999999" hidden="1" customHeight="1">
      <c r="B109" s="314" t="s">
        <v>175</v>
      </c>
      <c r="D109" s="314" t="s">
        <v>175</v>
      </c>
      <c r="F109" s="314" t="s">
        <v>759</v>
      </c>
      <c r="K109" s="315" t="s">
        <v>913</v>
      </c>
      <c r="L109" s="314" t="s">
        <v>914</v>
      </c>
      <c r="O109" s="314" t="s">
        <v>161</v>
      </c>
      <c r="R109" s="314" t="s">
        <v>129</v>
      </c>
      <c r="Y109" s="315" t="s">
        <v>681</v>
      </c>
      <c r="Z109" s="314" t="s">
        <v>679</v>
      </c>
      <c r="AA109" s="314" t="s">
        <v>680</v>
      </c>
      <c r="AC109" s="314" t="str">
        <f t="shared" si="1"/>
        <v>４３</v>
      </c>
      <c r="AD109" s="314">
        <v>43</v>
      </c>
      <c r="AE109" s="314" t="s">
        <v>915</v>
      </c>
      <c r="AF109" s="314" t="s">
        <v>483</v>
      </c>
      <c r="AI109" s="317">
        <f t="shared" si="4"/>
        <v>1995</v>
      </c>
      <c r="AO109" s="315" t="s">
        <v>558</v>
      </c>
      <c r="AP109" s="314" t="s">
        <v>895</v>
      </c>
      <c r="AQ109" s="314" t="s">
        <v>896</v>
      </c>
      <c r="AX109" s="314" t="str">
        <f t="shared" si="2"/>
        <v>075</v>
      </c>
      <c r="AY109" s="315" t="s">
        <v>916</v>
      </c>
    </row>
    <row r="110" spans="2:51" s="314" customFormat="1" ht="20.149999999999999" hidden="1" customHeight="1">
      <c r="K110" s="315" t="s">
        <v>917</v>
      </c>
      <c r="L110" s="314" t="s">
        <v>918</v>
      </c>
      <c r="O110" s="314" t="s">
        <v>162</v>
      </c>
      <c r="R110" s="314" t="s">
        <v>129</v>
      </c>
      <c r="Y110" s="315" t="s">
        <v>681</v>
      </c>
      <c r="Z110" s="314" t="s">
        <v>24</v>
      </c>
      <c r="AA110" s="314" t="s">
        <v>339</v>
      </c>
      <c r="AC110" s="314" t="str">
        <f t="shared" si="1"/>
        <v>４４</v>
      </c>
      <c r="AD110" s="314">
        <v>44</v>
      </c>
      <c r="AE110" s="314" t="s">
        <v>919</v>
      </c>
      <c r="AF110" s="314" t="s">
        <v>484</v>
      </c>
      <c r="AI110" s="317">
        <f t="shared" si="4"/>
        <v>1996</v>
      </c>
      <c r="AO110" s="315" t="s">
        <v>560</v>
      </c>
      <c r="AP110" s="314" t="s">
        <v>203</v>
      </c>
      <c r="AQ110" s="314" t="s">
        <v>353</v>
      </c>
      <c r="AX110" s="314" t="str">
        <f t="shared" si="2"/>
        <v>077</v>
      </c>
      <c r="AY110" s="315" t="s">
        <v>920</v>
      </c>
    </row>
    <row r="111" spans="2:51" s="314" customFormat="1" ht="20.149999999999999" hidden="1" customHeight="1" thickBot="1">
      <c r="K111" s="315" t="s">
        <v>921</v>
      </c>
      <c r="L111" s="314" t="s">
        <v>922</v>
      </c>
      <c r="O111" s="314" t="s">
        <v>163</v>
      </c>
      <c r="R111" s="314" t="s">
        <v>129</v>
      </c>
      <c r="Y111" s="315" t="s">
        <v>687</v>
      </c>
      <c r="Z111" s="314" t="s">
        <v>685</v>
      </c>
      <c r="AA111" s="314" t="s">
        <v>686</v>
      </c>
      <c r="AC111" s="314" t="str">
        <f t="shared" si="1"/>
        <v>４５</v>
      </c>
      <c r="AD111" s="314">
        <v>45</v>
      </c>
      <c r="AE111" s="314" t="s">
        <v>923</v>
      </c>
      <c r="AF111" s="314" t="s">
        <v>485</v>
      </c>
      <c r="AI111" s="317">
        <f t="shared" si="4"/>
        <v>1997</v>
      </c>
      <c r="AO111" s="315" t="s">
        <v>562</v>
      </c>
      <c r="AP111" s="314" t="s">
        <v>204</v>
      </c>
      <c r="AQ111" s="314" t="s">
        <v>354</v>
      </c>
      <c r="AX111" s="314" t="str">
        <f t="shared" si="2"/>
        <v>081</v>
      </c>
      <c r="AY111" s="315" t="s">
        <v>924</v>
      </c>
    </row>
    <row r="112" spans="2:51" s="314" customFormat="1" ht="20.149999999999999" hidden="1" customHeight="1" thickBot="1">
      <c r="B112" s="108">
        <v>0</v>
      </c>
      <c r="C112" s="325">
        <f>IF(B112=1,0,1)</f>
        <v>1</v>
      </c>
      <c r="K112" s="315" t="s">
        <v>925</v>
      </c>
      <c r="L112" s="314" t="s">
        <v>926</v>
      </c>
      <c r="O112" s="314" t="s">
        <v>164</v>
      </c>
      <c r="R112" s="314" t="s">
        <v>129</v>
      </c>
      <c r="Y112" s="315" t="s">
        <v>693</v>
      </c>
      <c r="Z112" s="314" t="s">
        <v>691</v>
      </c>
      <c r="AA112" s="314" t="s">
        <v>692</v>
      </c>
      <c r="AC112" s="314" t="str">
        <f t="shared" si="1"/>
        <v>４６</v>
      </c>
      <c r="AD112" s="314">
        <v>46</v>
      </c>
      <c r="AE112" s="314" t="s">
        <v>927</v>
      </c>
      <c r="AF112" s="314" t="s">
        <v>486</v>
      </c>
      <c r="AI112" s="317">
        <f t="shared" si="4"/>
        <v>1998</v>
      </c>
      <c r="AO112" s="315" t="s">
        <v>563</v>
      </c>
      <c r="AP112" s="314" t="s">
        <v>205</v>
      </c>
      <c r="AQ112" s="314" t="s">
        <v>355</v>
      </c>
      <c r="AX112" s="314" t="str">
        <f t="shared" si="2"/>
        <v>084</v>
      </c>
      <c r="AY112" s="315" t="s">
        <v>928</v>
      </c>
    </row>
    <row r="113" spans="2:51" s="314" customFormat="1" ht="20.149999999999999" hidden="1" customHeight="1">
      <c r="K113" s="315" t="s">
        <v>929</v>
      </c>
      <c r="L113" s="314" t="s">
        <v>930</v>
      </c>
      <c r="O113" s="314" t="s">
        <v>165</v>
      </c>
      <c r="R113" s="314" t="s">
        <v>129</v>
      </c>
      <c r="Y113" s="315" t="s">
        <v>693</v>
      </c>
      <c r="Z113" s="314" t="s">
        <v>30</v>
      </c>
      <c r="AA113" s="314" t="s">
        <v>340</v>
      </c>
      <c r="AC113" s="314" t="str">
        <f t="shared" si="1"/>
        <v>４７</v>
      </c>
      <c r="AD113" s="314">
        <v>47</v>
      </c>
      <c r="AE113" s="314" t="s">
        <v>931</v>
      </c>
      <c r="AF113" s="314" t="s">
        <v>487</v>
      </c>
      <c r="AI113" s="317">
        <f t="shared" si="4"/>
        <v>1999</v>
      </c>
      <c r="AO113" s="315" t="s">
        <v>564</v>
      </c>
      <c r="AP113" s="314" t="s">
        <v>206</v>
      </c>
      <c r="AQ113" s="314" t="s">
        <v>356</v>
      </c>
      <c r="AX113" s="314" t="str">
        <f t="shared" si="2"/>
        <v>086</v>
      </c>
      <c r="AY113" s="315" t="s">
        <v>932</v>
      </c>
    </row>
    <row r="114" spans="2:51" s="314" customFormat="1" ht="17.25" hidden="1" customHeight="1">
      <c r="Y114" s="315" t="s">
        <v>693</v>
      </c>
      <c r="Z114" s="314" t="s">
        <v>31</v>
      </c>
      <c r="AA114" s="314" t="s">
        <v>341</v>
      </c>
      <c r="AC114" s="314" t="str">
        <f t="shared" si="1"/>
        <v>４８</v>
      </c>
      <c r="AD114" s="314">
        <v>48</v>
      </c>
      <c r="AE114" s="314" t="s">
        <v>933</v>
      </c>
      <c r="AF114" s="314" t="s">
        <v>488</v>
      </c>
      <c r="AI114" s="317">
        <f t="shared" si="4"/>
        <v>2000</v>
      </c>
      <c r="AO114" s="315" t="s">
        <v>565</v>
      </c>
      <c r="AP114" s="314" t="s">
        <v>207</v>
      </c>
      <c r="AQ114" s="314" t="s">
        <v>357</v>
      </c>
      <c r="AX114" s="314" t="str">
        <f t="shared" si="2"/>
        <v>087</v>
      </c>
      <c r="AY114" s="315" t="s">
        <v>936</v>
      </c>
    </row>
    <row r="115" spans="2:51" s="314" customFormat="1" ht="17.25" hidden="1" customHeight="1">
      <c r="B115" s="314" t="s">
        <v>937</v>
      </c>
      <c r="K115" s="314" t="s">
        <v>1083</v>
      </c>
      <c r="M115" s="326"/>
      <c r="N115" s="311"/>
      <c r="O115" s="314" t="s">
        <v>1068</v>
      </c>
      <c r="P115" s="311"/>
      <c r="Y115" s="315" t="s">
        <v>699</v>
      </c>
      <c r="Z115" s="314" t="s">
        <v>697</v>
      </c>
      <c r="AA115" s="314" t="s">
        <v>698</v>
      </c>
      <c r="AC115" s="314" t="str">
        <f t="shared" si="1"/>
        <v>４９</v>
      </c>
      <c r="AD115" s="314">
        <v>49</v>
      </c>
      <c r="AE115" s="314" t="s">
        <v>938</v>
      </c>
      <c r="AF115" s="314" t="s">
        <v>489</v>
      </c>
      <c r="AI115" s="317">
        <f t="shared" si="4"/>
        <v>2001</v>
      </c>
      <c r="AO115" s="315" t="s">
        <v>566</v>
      </c>
      <c r="AP115" s="314" t="s">
        <v>208</v>
      </c>
      <c r="AQ115" s="314" t="s">
        <v>358</v>
      </c>
      <c r="AX115" s="314" t="str">
        <f t="shared" si="2"/>
        <v>088</v>
      </c>
      <c r="AY115" s="315" t="s">
        <v>939</v>
      </c>
    </row>
    <row r="116" spans="2:51" s="314" customFormat="1" ht="17.25" hidden="1" customHeight="1">
      <c r="B116" s="314" t="s">
        <v>1179</v>
      </c>
      <c r="C116" s="327"/>
      <c r="D116" s="327"/>
      <c r="E116" s="327"/>
      <c r="F116" s="327"/>
      <c r="G116" s="327"/>
      <c r="H116" s="327"/>
      <c r="I116" s="327"/>
      <c r="J116" s="327"/>
      <c r="K116" s="639">
        <v>1944</v>
      </c>
      <c r="L116" s="639"/>
      <c r="M116" s="639"/>
      <c r="O116" s="638">
        <v>1646</v>
      </c>
      <c r="P116" s="638"/>
      <c r="Y116" s="315" t="s">
        <v>940</v>
      </c>
      <c r="Z116" s="314" t="s">
        <v>213</v>
      </c>
      <c r="AA116" s="314" t="s">
        <v>342</v>
      </c>
      <c r="AC116" s="314" t="str">
        <f t="shared" si="1"/>
        <v>５０</v>
      </c>
      <c r="AD116" s="314">
        <v>50</v>
      </c>
      <c r="AE116" s="314" t="s">
        <v>941</v>
      </c>
      <c r="AF116" s="314" t="s">
        <v>490</v>
      </c>
      <c r="AI116" s="317">
        <f t="shared" si="4"/>
        <v>2002</v>
      </c>
      <c r="AO116" s="315" t="s">
        <v>567</v>
      </c>
      <c r="AP116" s="314" t="s">
        <v>209</v>
      </c>
      <c r="AQ116" s="314" t="s">
        <v>359</v>
      </c>
      <c r="AR116" s="311"/>
      <c r="AX116" s="314" t="str">
        <f t="shared" si="2"/>
        <v>090</v>
      </c>
      <c r="AY116" s="315" t="s">
        <v>942</v>
      </c>
    </row>
    <row r="117" spans="2:51" s="314" customFormat="1" ht="17.25" hidden="1" customHeight="1">
      <c r="B117" s="314" t="s">
        <v>1180</v>
      </c>
      <c r="C117" s="327"/>
      <c r="D117" s="327"/>
      <c r="E117" s="327"/>
      <c r="F117" s="327"/>
      <c r="G117" s="327"/>
      <c r="H117" s="327"/>
      <c r="I117" s="327"/>
      <c r="J117" s="327"/>
      <c r="K117" s="639">
        <v>1728</v>
      </c>
      <c r="L117" s="639"/>
      <c r="M117" s="639"/>
      <c r="O117" s="638">
        <v>2057</v>
      </c>
      <c r="P117" s="638"/>
      <c r="Y117" s="315" t="s">
        <v>703</v>
      </c>
      <c r="Z117" s="314" t="s">
        <v>506</v>
      </c>
      <c r="AA117" s="314" t="s">
        <v>343</v>
      </c>
      <c r="AI117" s="317">
        <f t="shared" si="4"/>
        <v>2003</v>
      </c>
      <c r="AO117" s="315" t="s">
        <v>568</v>
      </c>
      <c r="AP117" s="314" t="s">
        <v>210</v>
      </c>
      <c r="AQ117" s="314" t="s">
        <v>360</v>
      </c>
      <c r="AX117" s="314" t="str">
        <f t="shared" si="2"/>
        <v>093</v>
      </c>
      <c r="AY117" s="315" t="s">
        <v>943</v>
      </c>
    </row>
    <row r="118" spans="2:51" s="314" customFormat="1" ht="17.25" hidden="1" customHeight="1">
      <c r="B118" s="314" t="s">
        <v>1181</v>
      </c>
      <c r="C118" s="327"/>
      <c r="D118" s="327"/>
      <c r="E118" s="327"/>
      <c r="F118" s="327"/>
      <c r="G118" s="327"/>
      <c r="H118" s="327"/>
      <c r="I118" s="327"/>
      <c r="J118" s="327"/>
      <c r="K118" s="639">
        <v>1728</v>
      </c>
      <c r="L118" s="639"/>
      <c r="M118" s="639"/>
      <c r="O118" s="638">
        <v>1646</v>
      </c>
      <c r="P118" s="638"/>
      <c r="Y118" s="315" t="s">
        <v>709</v>
      </c>
      <c r="Z118" s="314" t="s">
        <v>707</v>
      </c>
      <c r="AA118" s="314" t="s">
        <v>708</v>
      </c>
      <c r="AI118" s="317">
        <f t="shared" si="4"/>
        <v>2004</v>
      </c>
      <c r="AO118" s="315" t="s">
        <v>569</v>
      </c>
      <c r="AP118" s="314" t="s">
        <v>211</v>
      </c>
      <c r="AQ118" s="314" t="s">
        <v>361</v>
      </c>
      <c r="AX118" s="314" t="str">
        <f t="shared" si="2"/>
        <v>094</v>
      </c>
      <c r="AY118" s="315" t="s">
        <v>946</v>
      </c>
    </row>
    <row r="119" spans="2:51" s="314" customFormat="1" ht="17.25" hidden="1" customHeight="1">
      <c r="B119" s="314" t="s">
        <v>309</v>
      </c>
      <c r="C119" s="327"/>
      <c r="D119" s="327"/>
      <c r="E119" s="327"/>
      <c r="F119" s="327"/>
      <c r="G119" s="327"/>
      <c r="H119" s="327"/>
      <c r="I119" s="327"/>
      <c r="J119" s="327"/>
      <c r="K119" s="640">
        <v>2700</v>
      </c>
      <c r="L119" s="640"/>
      <c r="M119" s="640"/>
      <c r="O119" s="638">
        <v>2571</v>
      </c>
      <c r="P119" s="638"/>
      <c r="Y119" s="315" t="s">
        <v>715</v>
      </c>
      <c r="Z119" s="314" t="s">
        <v>713</v>
      </c>
      <c r="AA119" s="314" t="s">
        <v>714</v>
      </c>
      <c r="AI119" s="317">
        <f t="shared" si="4"/>
        <v>2005</v>
      </c>
      <c r="AO119" s="315" t="s">
        <v>570</v>
      </c>
      <c r="AP119" s="314" t="s">
        <v>934</v>
      </c>
      <c r="AQ119" s="314" t="s">
        <v>935</v>
      </c>
      <c r="AX119" s="314" t="str">
        <f t="shared" si="2"/>
        <v>095</v>
      </c>
      <c r="AY119" s="315" t="s">
        <v>947</v>
      </c>
    </row>
    <row r="120" spans="2:51" s="314" customFormat="1" ht="17.25" hidden="1" customHeight="1">
      <c r="Y120" s="315" t="s">
        <v>721</v>
      </c>
      <c r="Z120" s="314" t="s">
        <v>719</v>
      </c>
      <c r="AA120" s="314" t="s">
        <v>720</v>
      </c>
      <c r="AI120" s="317">
        <f t="shared" si="4"/>
        <v>2006</v>
      </c>
      <c r="AO120" s="315" t="s">
        <v>571</v>
      </c>
      <c r="AP120" s="314" t="s">
        <v>212</v>
      </c>
      <c r="AQ120" s="314" t="s">
        <v>362</v>
      </c>
      <c r="AX120" s="314" t="str">
        <f t="shared" si="2"/>
        <v>096</v>
      </c>
      <c r="AY120" s="315" t="s">
        <v>948</v>
      </c>
    </row>
    <row r="121" spans="2:51" s="314" customFormat="1" ht="17.25" hidden="1" customHeight="1">
      <c r="B121" s="314" t="s">
        <v>430</v>
      </c>
      <c r="Y121" s="315" t="s">
        <v>729</v>
      </c>
      <c r="Z121" s="314" t="s">
        <v>727</v>
      </c>
      <c r="AA121" s="314" t="s">
        <v>728</v>
      </c>
      <c r="AI121" s="317">
        <f t="shared" si="4"/>
        <v>2007</v>
      </c>
      <c r="AO121" s="315" t="s">
        <v>572</v>
      </c>
      <c r="AP121" s="314" t="s">
        <v>214</v>
      </c>
      <c r="AQ121" s="314" t="s">
        <v>363</v>
      </c>
      <c r="AX121" s="314" t="str">
        <f t="shared" si="2"/>
        <v>100</v>
      </c>
      <c r="AY121" s="315" t="s">
        <v>949</v>
      </c>
    </row>
    <row r="122" spans="2:51" s="314" customFormat="1" ht="17.25" hidden="1" customHeight="1">
      <c r="B122" s="314" t="s">
        <v>431</v>
      </c>
      <c r="Y122" s="315" t="s">
        <v>735</v>
      </c>
      <c r="Z122" s="314" t="s">
        <v>733</v>
      </c>
      <c r="AA122" s="314" t="s">
        <v>734</v>
      </c>
      <c r="AI122" s="317">
        <f t="shared" si="4"/>
        <v>2008</v>
      </c>
      <c r="AO122" s="315" t="s">
        <v>573</v>
      </c>
      <c r="AP122" s="314" t="s">
        <v>215</v>
      </c>
      <c r="AQ122" s="314" t="s">
        <v>364</v>
      </c>
      <c r="AX122" s="314" t="str">
        <f t="shared" si="2"/>
        <v>103</v>
      </c>
      <c r="AY122" s="315" t="s">
        <v>952</v>
      </c>
    </row>
    <row r="123" spans="2:51" s="314" customFormat="1" ht="17.25" hidden="1" customHeight="1">
      <c r="B123" s="314" t="s">
        <v>953</v>
      </c>
      <c r="Y123" s="315" t="s">
        <v>743</v>
      </c>
      <c r="Z123" s="314" t="s">
        <v>741</v>
      </c>
      <c r="AA123" s="314" t="s">
        <v>742</v>
      </c>
      <c r="AI123" s="317">
        <f t="shared" si="4"/>
        <v>2009</v>
      </c>
      <c r="AO123" s="315" t="s">
        <v>574</v>
      </c>
      <c r="AP123" s="314" t="s">
        <v>944</v>
      </c>
      <c r="AQ123" s="314" t="s">
        <v>945</v>
      </c>
      <c r="AX123" s="314" t="str">
        <f t="shared" si="2"/>
        <v>104</v>
      </c>
      <c r="AY123" s="315" t="s">
        <v>414</v>
      </c>
    </row>
    <row r="124" spans="2:51" s="314" customFormat="1" ht="17.25" hidden="1" customHeight="1">
      <c r="B124" s="314" t="s">
        <v>956</v>
      </c>
      <c r="Y124" s="315" t="s">
        <v>753</v>
      </c>
      <c r="Z124" s="314" t="s">
        <v>751</v>
      </c>
      <c r="AA124" s="314" t="s">
        <v>752</v>
      </c>
      <c r="AI124" s="317">
        <f t="shared" si="4"/>
        <v>2010</v>
      </c>
      <c r="AO124" s="315" t="s">
        <v>575</v>
      </c>
      <c r="AP124" s="314" t="s">
        <v>216</v>
      </c>
      <c r="AQ124" s="314" t="s">
        <v>365</v>
      </c>
      <c r="AX124" s="314" t="str">
        <f t="shared" si="2"/>
        <v>105</v>
      </c>
      <c r="AY124" s="315" t="s">
        <v>957</v>
      </c>
    </row>
    <row r="125" spans="2:51" s="314" customFormat="1" ht="17.25" hidden="1" customHeight="1">
      <c r="B125" s="314" t="s">
        <v>37</v>
      </c>
      <c r="Y125" s="315" t="s">
        <v>758</v>
      </c>
      <c r="Z125" s="314" t="s">
        <v>0</v>
      </c>
      <c r="AA125" s="314" t="s">
        <v>344</v>
      </c>
      <c r="AI125" s="317">
        <f t="shared" si="4"/>
        <v>2011</v>
      </c>
      <c r="AO125" s="315" t="s">
        <v>576</v>
      </c>
      <c r="AP125" s="314" t="s">
        <v>217</v>
      </c>
      <c r="AQ125" s="314" t="s">
        <v>366</v>
      </c>
      <c r="AX125" s="314" t="str">
        <f t="shared" si="2"/>
        <v>106</v>
      </c>
      <c r="AY125" s="315" t="s">
        <v>958</v>
      </c>
    </row>
    <row r="126" spans="2:51" s="314" customFormat="1" ht="17.25" hidden="1" customHeight="1">
      <c r="Y126" s="315" t="s">
        <v>764</v>
      </c>
      <c r="Z126" s="314" t="s">
        <v>1</v>
      </c>
      <c r="AA126" s="314" t="s">
        <v>345</v>
      </c>
      <c r="AI126" s="317">
        <f t="shared" si="4"/>
        <v>2012</v>
      </c>
      <c r="AO126" s="315" t="s">
        <v>198</v>
      </c>
      <c r="AP126" s="314" t="s">
        <v>218</v>
      </c>
      <c r="AQ126" s="314" t="s">
        <v>367</v>
      </c>
      <c r="AX126" s="314" t="str">
        <f t="shared" si="2"/>
        <v>108</v>
      </c>
      <c r="AY126" s="315" t="s">
        <v>959</v>
      </c>
    </row>
    <row r="127" spans="2:51" s="314" customFormat="1" ht="17.25" hidden="1" customHeight="1">
      <c r="B127" s="314" t="s">
        <v>1164</v>
      </c>
      <c r="Y127" s="315" t="s">
        <v>772</v>
      </c>
      <c r="Z127" s="314" t="s">
        <v>770</v>
      </c>
      <c r="AA127" s="314" t="s">
        <v>771</v>
      </c>
      <c r="AI127" s="317">
        <f t="shared" si="4"/>
        <v>2013</v>
      </c>
      <c r="AO127" s="315" t="s">
        <v>577</v>
      </c>
      <c r="AP127" s="314" t="s">
        <v>950</v>
      </c>
      <c r="AQ127" s="314" t="s">
        <v>951</v>
      </c>
      <c r="AX127" s="314" t="str">
        <f t="shared" si="2"/>
        <v>110</v>
      </c>
      <c r="AY127" s="315" t="s">
        <v>960</v>
      </c>
    </row>
    <row r="128" spans="2:51" s="314" customFormat="1" ht="17.25" hidden="1" customHeight="1">
      <c r="B128" s="314" t="s">
        <v>1165</v>
      </c>
      <c r="Y128" s="315" t="s">
        <v>778</v>
      </c>
      <c r="Z128" s="314" t="s">
        <v>776</v>
      </c>
      <c r="AA128" s="314" t="s">
        <v>777</v>
      </c>
      <c r="AI128" s="317">
        <f t="shared" si="4"/>
        <v>2014</v>
      </c>
      <c r="AO128" s="315" t="s">
        <v>578</v>
      </c>
      <c r="AP128" s="314" t="s">
        <v>954</v>
      </c>
      <c r="AQ128" s="314" t="s">
        <v>955</v>
      </c>
      <c r="AX128" s="314" t="str">
        <f t="shared" si="2"/>
        <v>111</v>
      </c>
      <c r="AY128" s="315" t="s">
        <v>415</v>
      </c>
    </row>
    <row r="129" spans="2:51" s="314" customFormat="1" ht="17.25" hidden="1" customHeight="1">
      <c r="B129" s="314" t="s">
        <v>1199</v>
      </c>
      <c r="Y129" s="315" t="s">
        <v>784</v>
      </c>
      <c r="Z129" s="314" t="s">
        <v>782</v>
      </c>
      <c r="AA129" s="314" t="s">
        <v>783</v>
      </c>
      <c r="AI129" s="317">
        <f t="shared" si="4"/>
        <v>2015</v>
      </c>
      <c r="AO129" s="315" t="s">
        <v>579</v>
      </c>
      <c r="AP129" s="314" t="s">
        <v>225</v>
      </c>
      <c r="AQ129" s="314" t="s">
        <v>368</v>
      </c>
      <c r="AX129" s="314" t="str">
        <f t="shared" si="2"/>
        <v>112</v>
      </c>
      <c r="AY129" s="315" t="s">
        <v>417</v>
      </c>
    </row>
    <row r="130" spans="2:51" s="314" customFormat="1" ht="17.25" hidden="1" customHeight="1">
      <c r="B130" s="314" t="s">
        <v>1200</v>
      </c>
      <c r="Y130" s="315" t="s">
        <v>784</v>
      </c>
      <c r="Z130" s="314" t="s">
        <v>231</v>
      </c>
      <c r="AA130" s="314" t="s">
        <v>346</v>
      </c>
      <c r="AI130" s="317">
        <f t="shared" si="4"/>
        <v>2016</v>
      </c>
      <c r="AO130" s="315" t="s">
        <v>580</v>
      </c>
      <c r="AP130" s="314" t="s">
        <v>226</v>
      </c>
      <c r="AQ130" s="314" t="s">
        <v>369</v>
      </c>
      <c r="AX130" s="314" t="str">
        <f t="shared" si="2"/>
        <v>113</v>
      </c>
      <c r="AY130" s="315" t="s">
        <v>418</v>
      </c>
    </row>
    <row r="131" spans="2:51" s="314" customFormat="1" ht="17.25" hidden="1" customHeight="1">
      <c r="B131" s="314" t="s">
        <v>1202</v>
      </c>
      <c r="Y131" s="315" t="s">
        <v>790</v>
      </c>
      <c r="Z131" s="314" t="s">
        <v>2</v>
      </c>
      <c r="AA131" s="314" t="s">
        <v>347</v>
      </c>
      <c r="AB131" s="311"/>
      <c r="AE131" s="314" t="s">
        <v>961</v>
      </c>
      <c r="AI131" s="317">
        <f t="shared" si="4"/>
        <v>2017</v>
      </c>
      <c r="AO131" s="315" t="s">
        <v>581</v>
      </c>
      <c r="AP131" s="314" t="s">
        <v>227</v>
      </c>
      <c r="AQ131" s="314" t="s">
        <v>370</v>
      </c>
      <c r="AX131" s="314" t="str">
        <f t="shared" si="2"/>
        <v>114</v>
      </c>
      <c r="AY131" s="315" t="s">
        <v>420</v>
      </c>
    </row>
    <row r="132" spans="2:51" s="314" customFormat="1" ht="17.25" hidden="1" customHeight="1">
      <c r="B132" s="314" t="s">
        <v>1201</v>
      </c>
      <c r="Y132" s="315" t="s">
        <v>796</v>
      </c>
      <c r="Z132" s="314" t="s">
        <v>794</v>
      </c>
      <c r="AA132" s="314" t="s">
        <v>795</v>
      </c>
      <c r="AI132" s="317">
        <f t="shared" si="4"/>
        <v>2018</v>
      </c>
      <c r="AO132" s="315" t="s">
        <v>582</v>
      </c>
      <c r="AP132" s="314" t="s">
        <v>228</v>
      </c>
      <c r="AQ132" s="314" t="s">
        <v>371</v>
      </c>
      <c r="AX132" s="314" t="str">
        <f t="shared" ref="AX132:AX172" si="5">CONCATENATE(AY132,$AZ$67)</f>
        <v>115</v>
      </c>
      <c r="AY132" s="315" t="s">
        <v>964</v>
      </c>
    </row>
    <row r="133" spans="2:51" s="314" customFormat="1" ht="17.25" hidden="1" customHeight="1">
      <c r="B133" s="314" t="s">
        <v>1167</v>
      </c>
      <c r="Y133" s="315" t="s">
        <v>802</v>
      </c>
      <c r="Z133" s="314" t="s">
        <v>800</v>
      </c>
      <c r="AA133" s="314" t="s">
        <v>801</v>
      </c>
      <c r="AI133" s="317">
        <f t="shared" si="4"/>
        <v>2019</v>
      </c>
      <c r="AO133" s="315" t="s">
        <v>583</v>
      </c>
      <c r="AP133" s="314" t="s">
        <v>416</v>
      </c>
      <c r="AQ133" s="314" t="s">
        <v>372</v>
      </c>
      <c r="AX133" s="314" t="str">
        <f t="shared" si="5"/>
        <v>116</v>
      </c>
      <c r="AY133" s="315" t="s">
        <v>965</v>
      </c>
    </row>
    <row r="134" spans="2:51" s="314" customFormat="1" ht="17.25" hidden="1" customHeight="1">
      <c r="B134" s="314" t="s">
        <v>1198</v>
      </c>
      <c r="Y134" s="315" t="s">
        <v>809</v>
      </c>
      <c r="Z134" s="314" t="s">
        <v>807</v>
      </c>
      <c r="AA134" s="314" t="s">
        <v>808</v>
      </c>
      <c r="AI134" s="317">
        <f t="shared" si="4"/>
        <v>2020</v>
      </c>
      <c r="AO134" s="315" t="s">
        <v>584</v>
      </c>
      <c r="AP134" s="314" t="s">
        <v>229</v>
      </c>
      <c r="AQ134" s="314" t="s">
        <v>230</v>
      </c>
      <c r="AX134" s="314" t="str">
        <f t="shared" si="5"/>
        <v>117</v>
      </c>
      <c r="AY134" s="315" t="s">
        <v>966</v>
      </c>
    </row>
    <row r="135" spans="2:51" s="314" customFormat="1" ht="17.25" hidden="1" customHeight="1">
      <c r="B135" s="314" t="s">
        <v>1174</v>
      </c>
      <c r="Y135" s="315" t="s">
        <v>816</v>
      </c>
      <c r="Z135" s="314" t="s">
        <v>814</v>
      </c>
      <c r="AA135" s="314" t="s">
        <v>815</v>
      </c>
      <c r="AI135" s="317">
        <f t="shared" si="4"/>
        <v>2021</v>
      </c>
      <c r="AO135" s="315" t="s">
        <v>585</v>
      </c>
      <c r="AP135" s="314" t="s">
        <v>419</v>
      </c>
      <c r="AQ135" s="314" t="s">
        <v>373</v>
      </c>
      <c r="AX135" s="314" t="str">
        <f t="shared" si="5"/>
        <v>118</v>
      </c>
      <c r="AY135" s="315" t="s">
        <v>969</v>
      </c>
    </row>
    <row r="136" spans="2:51" s="314" customFormat="1" ht="17.25" hidden="1" customHeight="1">
      <c r="B136" s="314" t="s">
        <v>1175</v>
      </c>
      <c r="Y136" s="315" t="s">
        <v>823</v>
      </c>
      <c r="Z136" s="314" t="s">
        <v>3</v>
      </c>
      <c r="AA136" s="314" t="s">
        <v>348</v>
      </c>
      <c r="AI136" s="317">
        <f t="shared" si="4"/>
        <v>2022</v>
      </c>
      <c r="AO136" s="315" t="s">
        <v>586</v>
      </c>
      <c r="AP136" s="314" t="s">
        <v>962</v>
      </c>
      <c r="AQ136" s="314" t="s">
        <v>963</v>
      </c>
      <c r="AX136" s="314" t="str">
        <f t="shared" si="5"/>
        <v>119</v>
      </c>
      <c r="AY136" s="315" t="s">
        <v>970</v>
      </c>
    </row>
    <row r="137" spans="2:51" s="314" customFormat="1" ht="17.25" hidden="1" customHeight="1">
      <c r="B137" s="314" t="s">
        <v>1168</v>
      </c>
      <c r="Y137" s="315" t="s">
        <v>829</v>
      </c>
      <c r="Z137" s="314" t="s">
        <v>4</v>
      </c>
      <c r="AA137" s="314" t="s">
        <v>349</v>
      </c>
      <c r="AI137" s="317">
        <f t="shared" si="4"/>
        <v>2023</v>
      </c>
      <c r="AO137" s="315" t="s">
        <v>587</v>
      </c>
      <c r="AP137" s="314" t="s">
        <v>232</v>
      </c>
      <c r="AQ137" s="314" t="s">
        <v>374</v>
      </c>
      <c r="AX137" s="314" t="str">
        <f t="shared" si="5"/>
        <v>120</v>
      </c>
      <c r="AY137" s="315" t="s">
        <v>971</v>
      </c>
    </row>
    <row r="138" spans="2:51" s="314" customFormat="1" ht="17.25" hidden="1" customHeight="1">
      <c r="Y138" s="315" t="s">
        <v>835</v>
      </c>
      <c r="Z138" s="314" t="s">
        <v>5</v>
      </c>
      <c r="AA138" s="314" t="s">
        <v>350</v>
      </c>
      <c r="AI138" s="317">
        <f t="shared" si="4"/>
        <v>2024</v>
      </c>
      <c r="AO138" s="315" t="s">
        <v>588</v>
      </c>
      <c r="AP138" s="314" t="s">
        <v>235</v>
      </c>
      <c r="AQ138" s="314" t="s">
        <v>375</v>
      </c>
      <c r="AX138" s="314" t="str">
        <f t="shared" si="5"/>
        <v>121</v>
      </c>
      <c r="AY138" s="315" t="s">
        <v>972</v>
      </c>
    </row>
    <row r="139" spans="2:51" s="314" customFormat="1" ht="17.25" hidden="1" customHeight="1">
      <c r="Y139" s="315" t="s">
        <v>841</v>
      </c>
      <c r="Z139" s="314" t="s">
        <v>839</v>
      </c>
      <c r="AA139" s="314" t="s">
        <v>840</v>
      </c>
      <c r="AI139" s="317">
        <f t="shared" si="4"/>
        <v>2025</v>
      </c>
      <c r="AO139" s="315" t="s">
        <v>589</v>
      </c>
      <c r="AP139" s="314" t="s">
        <v>236</v>
      </c>
      <c r="AQ139" s="314" t="s">
        <v>376</v>
      </c>
      <c r="AR139" s="311"/>
      <c r="AX139" s="314" t="str">
        <f t="shared" si="5"/>
        <v>123</v>
      </c>
      <c r="AY139" s="315" t="s">
        <v>975</v>
      </c>
    </row>
    <row r="140" spans="2:51" s="314" customFormat="1" ht="17.25" hidden="1" customHeight="1">
      <c r="Y140" s="315" t="s">
        <v>849</v>
      </c>
      <c r="Z140" s="314" t="s">
        <v>847</v>
      </c>
      <c r="AA140" s="314" t="s">
        <v>848</v>
      </c>
      <c r="AI140" s="317">
        <f t="shared" si="4"/>
        <v>2026</v>
      </c>
      <c r="AO140" s="315" t="s">
        <v>590</v>
      </c>
      <c r="AP140" s="314" t="s">
        <v>967</v>
      </c>
      <c r="AQ140" s="314" t="s">
        <v>968</v>
      </c>
      <c r="AX140" s="314" t="str">
        <f t="shared" si="5"/>
        <v>124</v>
      </c>
      <c r="AY140" s="315" t="s">
        <v>976</v>
      </c>
    </row>
    <row r="141" spans="2:51" s="314" customFormat="1" ht="17.25" hidden="1" customHeight="1">
      <c r="Y141" s="315" t="s">
        <v>855</v>
      </c>
      <c r="Z141" s="314" t="s">
        <v>853</v>
      </c>
      <c r="AA141" s="314" t="s">
        <v>854</v>
      </c>
      <c r="AI141" s="317">
        <f t="shared" si="4"/>
        <v>2027</v>
      </c>
      <c r="AO141" s="315" t="s">
        <v>591</v>
      </c>
      <c r="AP141" s="314" t="s">
        <v>237</v>
      </c>
      <c r="AQ141" s="314" t="s">
        <v>377</v>
      </c>
      <c r="AX141" s="314" t="str">
        <f t="shared" si="5"/>
        <v>125</v>
      </c>
      <c r="AY141" s="315" t="s">
        <v>977</v>
      </c>
    </row>
    <row r="142" spans="2:51" s="314" customFormat="1" ht="17.25" hidden="1" customHeight="1">
      <c r="Y142" s="315" t="s">
        <v>861</v>
      </c>
      <c r="Z142" s="314" t="s">
        <v>859</v>
      </c>
      <c r="AA142" s="314" t="s">
        <v>860</v>
      </c>
      <c r="AI142" s="317">
        <f t="shared" si="4"/>
        <v>2028</v>
      </c>
      <c r="AO142" s="315" t="s">
        <v>592</v>
      </c>
      <c r="AP142" s="314" t="s">
        <v>238</v>
      </c>
      <c r="AQ142" s="314" t="s">
        <v>378</v>
      </c>
      <c r="AX142" s="314" t="str">
        <f t="shared" si="5"/>
        <v>126</v>
      </c>
      <c r="AY142" s="315" t="s">
        <v>978</v>
      </c>
    </row>
    <row r="143" spans="2:51" s="314" customFormat="1" ht="17.25" hidden="1" customHeight="1">
      <c r="Y143" s="315" t="s">
        <v>869</v>
      </c>
      <c r="Z143" s="314" t="s">
        <v>867</v>
      </c>
      <c r="AA143" s="314" t="s">
        <v>868</v>
      </c>
      <c r="AI143" s="317">
        <f t="shared" si="4"/>
        <v>2029</v>
      </c>
      <c r="AO143" s="315" t="s">
        <v>593</v>
      </c>
      <c r="AP143" s="314" t="s">
        <v>239</v>
      </c>
      <c r="AQ143" s="314" t="s">
        <v>379</v>
      </c>
      <c r="AX143" s="314" t="str">
        <f t="shared" si="5"/>
        <v>127</v>
      </c>
      <c r="AY143" s="315" t="s">
        <v>979</v>
      </c>
    </row>
    <row r="144" spans="2:51" s="314" customFormat="1" ht="17.25" hidden="1" customHeight="1">
      <c r="Y144" s="315" t="s">
        <v>875</v>
      </c>
      <c r="Z144" s="314" t="s">
        <v>873</v>
      </c>
      <c r="AA144" s="314" t="s">
        <v>874</v>
      </c>
      <c r="AB144" s="311"/>
      <c r="AE144" s="314" t="s">
        <v>310</v>
      </c>
      <c r="AI144" s="317">
        <f t="shared" si="4"/>
        <v>2030</v>
      </c>
      <c r="AO144" s="315" t="s">
        <v>594</v>
      </c>
      <c r="AP144" s="314" t="s">
        <v>973</v>
      </c>
      <c r="AQ144" s="314" t="s">
        <v>974</v>
      </c>
      <c r="AX144" s="314" t="str">
        <f t="shared" si="5"/>
        <v>128</v>
      </c>
      <c r="AY144" s="315" t="s">
        <v>980</v>
      </c>
    </row>
    <row r="145" spans="25:51" s="314" customFormat="1" ht="17.25" hidden="1" customHeight="1">
      <c r="Y145" s="315" t="s">
        <v>882</v>
      </c>
      <c r="Z145" s="314" t="s">
        <v>880</v>
      </c>
      <c r="AA145" s="314" t="s">
        <v>881</v>
      </c>
      <c r="AI145" s="317"/>
      <c r="AO145" s="315" t="s">
        <v>595</v>
      </c>
      <c r="AP145" s="314" t="s">
        <v>240</v>
      </c>
      <c r="AQ145" s="314" t="s">
        <v>380</v>
      </c>
      <c r="AX145" s="314" t="str">
        <f t="shared" si="5"/>
        <v>129</v>
      </c>
      <c r="AY145" s="315" t="s">
        <v>981</v>
      </c>
    </row>
    <row r="146" spans="25:51" s="314" customFormat="1" ht="17.25" hidden="1" customHeight="1">
      <c r="Y146" s="315" t="s">
        <v>886</v>
      </c>
      <c r="Z146" s="314" t="s">
        <v>201</v>
      </c>
      <c r="AA146" s="314" t="s">
        <v>351</v>
      </c>
      <c r="AI146" s="317"/>
      <c r="AO146" s="315" t="s">
        <v>596</v>
      </c>
      <c r="AP146" s="314" t="s">
        <v>241</v>
      </c>
      <c r="AQ146" s="314" t="s">
        <v>381</v>
      </c>
      <c r="AX146" s="314" t="str">
        <f t="shared" si="5"/>
        <v>130</v>
      </c>
      <c r="AY146" s="315" t="s">
        <v>984</v>
      </c>
    </row>
    <row r="147" spans="25:51" s="314" customFormat="1" ht="17.25" hidden="1" customHeight="1">
      <c r="Y147" s="315" t="s">
        <v>890</v>
      </c>
      <c r="Z147" s="314" t="s">
        <v>202</v>
      </c>
      <c r="AA147" s="314" t="s">
        <v>352</v>
      </c>
      <c r="AI147" s="317"/>
      <c r="AO147" s="315" t="s">
        <v>597</v>
      </c>
      <c r="AP147" s="314" t="s">
        <v>242</v>
      </c>
      <c r="AQ147" s="314" t="s">
        <v>382</v>
      </c>
      <c r="AX147" s="314" t="str">
        <f t="shared" si="5"/>
        <v>131</v>
      </c>
      <c r="AY147" s="315" t="s">
        <v>985</v>
      </c>
    </row>
    <row r="148" spans="25:51" s="314" customFormat="1" ht="17.25" hidden="1" customHeight="1">
      <c r="Y148" s="315" t="s">
        <v>311</v>
      </c>
      <c r="Z148" s="314" t="s">
        <v>895</v>
      </c>
      <c r="AA148" s="314" t="s">
        <v>896</v>
      </c>
      <c r="AI148" s="317"/>
      <c r="AO148" s="315" t="s">
        <v>598</v>
      </c>
      <c r="AP148" s="314" t="s">
        <v>243</v>
      </c>
      <c r="AQ148" s="314" t="s">
        <v>383</v>
      </c>
      <c r="AX148" s="314" t="str">
        <f t="shared" si="5"/>
        <v>133</v>
      </c>
      <c r="AY148" s="315" t="s">
        <v>986</v>
      </c>
    </row>
    <row r="149" spans="25:51" s="314" customFormat="1" ht="17.25" hidden="1" customHeight="1">
      <c r="Y149" s="315" t="s">
        <v>312</v>
      </c>
      <c r="Z149" s="314" t="s">
        <v>203</v>
      </c>
      <c r="AA149" s="314" t="s">
        <v>353</v>
      </c>
      <c r="AI149" s="317"/>
      <c r="AO149" s="315" t="s">
        <v>599</v>
      </c>
      <c r="AP149" s="314" t="s">
        <v>244</v>
      </c>
      <c r="AQ149" s="314" t="s">
        <v>384</v>
      </c>
      <c r="AX149" s="314" t="str">
        <f t="shared" si="5"/>
        <v>135</v>
      </c>
      <c r="AY149" s="315" t="s">
        <v>987</v>
      </c>
    </row>
    <row r="150" spans="25:51" s="314" customFormat="1" ht="17.25" hidden="1" customHeight="1">
      <c r="Y150" s="315" t="s">
        <v>903</v>
      </c>
      <c r="Z150" s="314" t="s">
        <v>204</v>
      </c>
      <c r="AA150" s="314" t="s">
        <v>354</v>
      </c>
      <c r="AI150" s="317"/>
      <c r="AO150" s="315" t="s">
        <v>600</v>
      </c>
      <c r="AP150" s="314" t="s">
        <v>245</v>
      </c>
      <c r="AQ150" s="314" t="s">
        <v>385</v>
      </c>
      <c r="AX150" s="314" t="str">
        <f t="shared" si="5"/>
        <v>136</v>
      </c>
      <c r="AY150" s="315" t="s">
        <v>988</v>
      </c>
    </row>
    <row r="151" spans="25:51" s="314" customFormat="1" ht="17.25" hidden="1" customHeight="1">
      <c r="Y151" s="315" t="s">
        <v>908</v>
      </c>
      <c r="Z151" s="314" t="s">
        <v>205</v>
      </c>
      <c r="AA151" s="314" t="s">
        <v>355</v>
      </c>
      <c r="AI151" s="317"/>
      <c r="AO151" s="315" t="s">
        <v>601</v>
      </c>
      <c r="AP151" s="314" t="s">
        <v>982</v>
      </c>
      <c r="AQ151" s="314" t="s">
        <v>983</v>
      </c>
      <c r="AX151" s="314" t="str">
        <f t="shared" si="5"/>
        <v>137</v>
      </c>
      <c r="AY151" s="315" t="s">
        <v>989</v>
      </c>
    </row>
    <row r="152" spans="25:51" s="314" customFormat="1" ht="17.25" hidden="1" customHeight="1">
      <c r="Y152" s="315" t="s">
        <v>912</v>
      </c>
      <c r="Z152" s="314" t="s">
        <v>206</v>
      </c>
      <c r="AA152" s="314" t="s">
        <v>356</v>
      </c>
      <c r="AI152" s="317"/>
      <c r="AO152" s="315" t="s">
        <v>602</v>
      </c>
      <c r="AP152" s="314" t="s">
        <v>1042</v>
      </c>
      <c r="AQ152" s="314" t="s">
        <v>1043</v>
      </c>
      <c r="AX152" s="314" t="str">
        <f t="shared" si="5"/>
        <v>139</v>
      </c>
      <c r="AY152" s="315" t="s">
        <v>990</v>
      </c>
    </row>
    <row r="153" spans="25:51" s="314" customFormat="1" ht="17.25" hidden="1" customHeight="1">
      <c r="Y153" s="315" t="s">
        <v>916</v>
      </c>
      <c r="Z153" s="314" t="s">
        <v>207</v>
      </c>
      <c r="AA153" s="314" t="s">
        <v>357</v>
      </c>
      <c r="AI153" s="317"/>
      <c r="AO153" s="315" t="s">
        <v>603</v>
      </c>
      <c r="AP153" s="314" t="s">
        <v>247</v>
      </c>
      <c r="AQ153" s="314" t="s">
        <v>387</v>
      </c>
      <c r="AX153" s="314" t="str">
        <f t="shared" si="5"/>
        <v>141</v>
      </c>
      <c r="AY153" s="315" t="s">
        <v>991</v>
      </c>
    </row>
    <row r="154" spans="25:51" s="314" customFormat="1" ht="17.25" hidden="1" customHeight="1">
      <c r="Y154" s="315" t="s">
        <v>920</v>
      </c>
      <c r="Z154" s="314" t="s">
        <v>208</v>
      </c>
      <c r="AA154" s="314" t="s">
        <v>358</v>
      </c>
      <c r="AI154" s="317"/>
      <c r="AO154" s="315" t="s">
        <v>604</v>
      </c>
      <c r="AP154" s="314" t="s">
        <v>248</v>
      </c>
      <c r="AQ154" s="314" t="s">
        <v>388</v>
      </c>
      <c r="AX154" s="314" t="str">
        <f t="shared" si="5"/>
        <v>142</v>
      </c>
      <c r="AY154" s="315" t="s">
        <v>992</v>
      </c>
    </row>
    <row r="155" spans="25:51" s="314" customFormat="1" ht="17.25" hidden="1" customHeight="1">
      <c r="Y155" s="315" t="s">
        <v>924</v>
      </c>
      <c r="Z155" s="314" t="s">
        <v>209</v>
      </c>
      <c r="AA155" s="314" t="s">
        <v>359</v>
      </c>
      <c r="AB155" s="311"/>
      <c r="AE155" s="314" t="s">
        <v>993</v>
      </c>
      <c r="AI155" s="317"/>
      <c r="AO155" s="315" t="s">
        <v>605</v>
      </c>
      <c r="AP155" s="314" t="s">
        <v>249</v>
      </c>
      <c r="AQ155" s="314" t="s">
        <v>389</v>
      </c>
      <c r="AX155" s="314" t="str">
        <f t="shared" si="5"/>
        <v>144</v>
      </c>
      <c r="AY155" s="315" t="s">
        <v>994</v>
      </c>
    </row>
    <row r="156" spans="25:51" s="314" customFormat="1" ht="17.25" hidden="1" customHeight="1">
      <c r="Y156" s="315" t="s">
        <v>928</v>
      </c>
      <c r="Z156" s="314" t="s">
        <v>210</v>
      </c>
      <c r="AA156" s="314" t="s">
        <v>360</v>
      </c>
      <c r="AI156" s="317"/>
      <c r="AO156" s="315" t="s">
        <v>606</v>
      </c>
      <c r="AP156" s="314" t="s">
        <v>250</v>
      </c>
      <c r="AQ156" s="314" t="s">
        <v>390</v>
      </c>
      <c r="AX156" s="314" t="str">
        <f t="shared" si="5"/>
        <v>145</v>
      </c>
      <c r="AY156" s="315" t="s">
        <v>997</v>
      </c>
    </row>
    <row r="157" spans="25:51" s="314" customFormat="1" ht="17.25" hidden="1" customHeight="1">
      <c r="Y157" s="315" t="s">
        <v>932</v>
      </c>
      <c r="Z157" s="314" t="s">
        <v>211</v>
      </c>
      <c r="AA157" s="314" t="s">
        <v>361</v>
      </c>
      <c r="AI157" s="317"/>
      <c r="AO157" s="315" t="s">
        <v>607</v>
      </c>
      <c r="AP157" s="314" t="s">
        <v>251</v>
      </c>
      <c r="AQ157" s="314" t="s">
        <v>391</v>
      </c>
      <c r="AX157" s="314" t="str">
        <f t="shared" si="5"/>
        <v>146</v>
      </c>
      <c r="AY157" s="315" t="s">
        <v>421</v>
      </c>
    </row>
    <row r="158" spans="25:51" s="314" customFormat="1" ht="17.25" hidden="1" customHeight="1">
      <c r="Y158" s="315" t="s">
        <v>936</v>
      </c>
      <c r="Z158" s="314" t="s">
        <v>934</v>
      </c>
      <c r="AA158" s="314" t="s">
        <v>935</v>
      </c>
      <c r="AI158" s="317"/>
      <c r="AO158" s="315" t="s">
        <v>1044</v>
      </c>
      <c r="AP158" s="314" t="s">
        <v>1045</v>
      </c>
      <c r="AQ158" s="314" t="s">
        <v>1046</v>
      </c>
      <c r="AX158" s="314" t="str">
        <f t="shared" si="5"/>
        <v>149</v>
      </c>
      <c r="AY158" s="315" t="s">
        <v>1000</v>
      </c>
    </row>
    <row r="159" spans="25:51" s="314" customFormat="1" ht="17.25" hidden="1" customHeight="1">
      <c r="Y159" s="315" t="s">
        <v>939</v>
      </c>
      <c r="Z159" s="314" t="s">
        <v>212</v>
      </c>
      <c r="AA159" s="314" t="s">
        <v>362</v>
      </c>
      <c r="AI159" s="317"/>
      <c r="AO159" s="315" t="s">
        <v>608</v>
      </c>
      <c r="AP159" s="314" t="s">
        <v>252</v>
      </c>
      <c r="AQ159" s="314" t="s">
        <v>392</v>
      </c>
      <c r="AX159" s="314" t="str">
        <f t="shared" si="5"/>
        <v>151</v>
      </c>
      <c r="AY159" s="315" t="s">
        <v>1001</v>
      </c>
    </row>
    <row r="160" spans="25:51" s="314" customFormat="1" ht="17.25" hidden="1" customHeight="1">
      <c r="Y160" s="315" t="s">
        <v>942</v>
      </c>
      <c r="Z160" s="314" t="s">
        <v>214</v>
      </c>
      <c r="AA160" s="314" t="s">
        <v>363</v>
      </c>
      <c r="AI160" s="317"/>
      <c r="AO160" s="315" t="s">
        <v>609</v>
      </c>
      <c r="AP160" s="314" t="s">
        <v>253</v>
      </c>
      <c r="AQ160" s="314" t="s">
        <v>393</v>
      </c>
      <c r="AX160" s="314" t="str">
        <f t="shared" si="5"/>
        <v>152</v>
      </c>
      <c r="AY160" s="315" t="s">
        <v>423</v>
      </c>
    </row>
    <row r="161" spans="25:51" s="314" customFormat="1" ht="17.25" hidden="1" customHeight="1">
      <c r="Y161" s="315" t="s">
        <v>943</v>
      </c>
      <c r="Z161" s="314" t="s">
        <v>215</v>
      </c>
      <c r="AA161" s="314" t="s">
        <v>364</v>
      </c>
      <c r="AI161" s="317"/>
      <c r="AO161" s="315" t="s">
        <v>610</v>
      </c>
      <c r="AP161" s="314" t="s">
        <v>254</v>
      </c>
      <c r="AQ161" s="314" t="s">
        <v>394</v>
      </c>
      <c r="AX161" s="314" t="str">
        <f t="shared" si="5"/>
        <v>155</v>
      </c>
      <c r="AY161" s="315" t="s">
        <v>1004</v>
      </c>
    </row>
    <row r="162" spans="25:51" s="314" customFormat="1" ht="17.25" hidden="1" customHeight="1">
      <c r="Y162" s="315" t="s">
        <v>946</v>
      </c>
      <c r="Z162" s="314" t="s">
        <v>944</v>
      </c>
      <c r="AA162" s="314" t="s">
        <v>945</v>
      </c>
      <c r="AO162" s="315" t="s">
        <v>611</v>
      </c>
      <c r="AP162" s="314" t="s">
        <v>995</v>
      </c>
      <c r="AQ162" s="314" t="s">
        <v>996</v>
      </c>
      <c r="AX162" s="314" t="str">
        <f t="shared" si="5"/>
        <v>200</v>
      </c>
      <c r="AY162" s="315" t="s">
        <v>1005</v>
      </c>
    </row>
    <row r="163" spans="25:51" s="314" customFormat="1" ht="17.25" hidden="1" customHeight="1">
      <c r="Y163" s="315" t="s">
        <v>947</v>
      </c>
      <c r="Z163" s="314" t="s">
        <v>216</v>
      </c>
      <c r="AA163" s="314" t="s">
        <v>365</v>
      </c>
      <c r="AO163" s="315" t="s">
        <v>612</v>
      </c>
      <c r="AP163" s="314" t="s">
        <v>255</v>
      </c>
      <c r="AQ163" s="314" t="s">
        <v>395</v>
      </c>
      <c r="AX163" s="314" t="str">
        <f t="shared" si="5"/>
        <v>201</v>
      </c>
      <c r="AY163" s="315" t="s">
        <v>1006</v>
      </c>
    </row>
    <row r="164" spans="25:51" s="314" customFormat="1" ht="17.25" hidden="1" customHeight="1">
      <c r="Y164" s="315" t="s">
        <v>948</v>
      </c>
      <c r="Z164" s="314" t="s">
        <v>217</v>
      </c>
      <c r="AA164" s="314" t="s">
        <v>366</v>
      </c>
      <c r="AO164" s="315" t="s">
        <v>613</v>
      </c>
      <c r="AP164" s="314" t="s">
        <v>998</v>
      </c>
      <c r="AQ164" s="314" t="s">
        <v>999</v>
      </c>
      <c r="AX164" s="314" t="str">
        <f t="shared" si="5"/>
        <v>202</v>
      </c>
      <c r="AY164" s="315" t="s">
        <v>1007</v>
      </c>
    </row>
    <row r="165" spans="25:51" s="314" customFormat="1" ht="17.25" hidden="1" customHeight="1">
      <c r="Y165" s="315" t="s">
        <v>949</v>
      </c>
      <c r="Z165" s="314" t="s">
        <v>218</v>
      </c>
      <c r="AA165" s="314" t="s">
        <v>367</v>
      </c>
      <c r="AO165" s="315" t="s">
        <v>614</v>
      </c>
      <c r="AP165" s="314" t="s">
        <v>422</v>
      </c>
      <c r="AQ165" s="314" t="s">
        <v>396</v>
      </c>
      <c r="AX165" s="314" t="str">
        <f t="shared" si="5"/>
        <v>203</v>
      </c>
      <c r="AY165" s="315" t="s">
        <v>424</v>
      </c>
    </row>
    <row r="166" spans="25:51" s="314" customFormat="1" ht="17.25" hidden="1" customHeight="1">
      <c r="Y166" s="315" t="s">
        <v>952</v>
      </c>
      <c r="Z166" s="314" t="s">
        <v>950</v>
      </c>
      <c r="AA166" s="314" t="s">
        <v>951</v>
      </c>
      <c r="AO166" s="315" t="s">
        <v>615</v>
      </c>
      <c r="AP166" s="314" t="s">
        <v>1002</v>
      </c>
      <c r="AQ166" s="314" t="s">
        <v>1003</v>
      </c>
      <c r="AX166" s="314" t="str">
        <f t="shared" si="5"/>
        <v>204</v>
      </c>
      <c r="AY166" s="315" t="s">
        <v>1010</v>
      </c>
    </row>
    <row r="167" spans="25:51" s="314" customFormat="1" ht="17.25" hidden="1" customHeight="1">
      <c r="Y167" s="315" t="s">
        <v>414</v>
      </c>
      <c r="Z167" s="314" t="s">
        <v>954</v>
      </c>
      <c r="AA167" s="314" t="s">
        <v>955</v>
      </c>
      <c r="AO167" s="315" t="s">
        <v>616</v>
      </c>
      <c r="AP167" s="314" t="s">
        <v>256</v>
      </c>
      <c r="AQ167" s="314" t="s">
        <v>397</v>
      </c>
      <c r="AX167" s="314" t="str">
        <f t="shared" si="5"/>
        <v>212</v>
      </c>
      <c r="AY167" s="315" t="s">
        <v>1011</v>
      </c>
    </row>
    <row r="168" spans="25:51" s="314" customFormat="1" ht="17.25" hidden="1" customHeight="1">
      <c r="Y168" s="315" t="s">
        <v>957</v>
      </c>
      <c r="Z168" s="314" t="s">
        <v>225</v>
      </c>
      <c r="AA168" s="314" t="s">
        <v>368</v>
      </c>
      <c r="AO168" s="315" t="s">
        <v>617</v>
      </c>
      <c r="AP168" s="314" t="s">
        <v>257</v>
      </c>
      <c r="AQ168" s="314" t="s">
        <v>398</v>
      </c>
      <c r="AX168" s="314" t="str">
        <f t="shared" si="5"/>
        <v>214</v>
      </c>
      <c r="AY168" s="315" t="s">
        <v>1012</v>
      </c>
    </row>
    <row r="169" spans="25:51" s="314" customFormat="1" ht="17.25" hidden="1" customHeight="1">
      <c r="Y169" s="315" t="s">
        <v>958</v>
      </c>
      <c r="Z169" s="314" t="s">
        <v>226</v>
      </c>
      <c r="AA169" s="314" t="s">
        <v>369</v>
      </c>
      <c r="AO169" s="315" t="s">
        <v>618</v>
      </c>
      <c r="AP169" s="314" t="s">
        <v>258</v>
      </c>
      <c r="AQ169" s="314" t="s">
        <v>399</v>
      </c>
      <c r="AX169" s="314" t="str">
        <f t="shared" si="5"/>
        <v>215</v>
      </c>
      <c r="AY169" s="315" t="s">
        <v>1013</v>
      </c>
    </row>
    <row r="170" spans="25:51" s="314" customFormat="1" ht="17.25" hidden="1" customHeight="1">
      <c r="Y170" s="315" t="s">
        <v>959</v>
      </c>
      <c r="Z170" s="314" t="s">
        <v>227</v>
      </c>
      <c r="AA170" s="314" t="s">
        <v>370</v>
      </c>
      <c r="AO170" s="315" t="s">
        <v>619</v>
      </c>
      <c r="AP170" s="314" t="s">
        <v>259</v>
      </c>
      <c r="AQ170" s="314" t="s">
        <v>400</v>
      </c>
      <c r="AX170" s="314" t="str">
        <f t="shared" si="5"/>
        <v>218</v>
      </c>
      <c r="AY170" s="315" t="s">
        <v>1014</v>
      </c>
    </row>
    <row r="171" spans="25:51" s="314" customFormat="1" ht="17.25" hidden="1" customHeight="1">
      <c r="Y171" s="315" t="s">
        <v>960</v>
      </c>
      <c r="Z171" s="314" t="s">
        <v>228</v>
      </c>
      <c r="AA171" s="314" t="s">
        <v>371</v>
      </c>
      <c r="AO171" s="315" t="s">
        <v>620</v>
      </c>
      <c r="AP171" s="314" t="s">
        <v>1008</v>
      </c>
      <c r="AQ171" s="314" t="s">
        <v>1009</v>
      </c>
      <c r="AX171" s="314" t="str">
        <f t="shared" si="5"/>
        <v>219</v>
      </c>
      <c r="AY171" s="315" t="s">
        <v>425</v>
      </c>
    </row>
    <row r="172" spans="25:51" s="314" customFormat="1" ht="17.25" hidden="1" customHeight="1">
      <c r="Y172" s="315" t="s">
        <v>415</v>
      </c>
      <c r="Z172" s="314" t="s">
        <v>416</v>
      </c>
      <c r="AA172" s="314" t="s">
        <v>372</v>
      </c>
      <c r="AO172" s="315" t="s">
        <v>621</v>
      </c>
      <c r="AP172" s="314" t="s">
        <v>260</v>
      </c>
      <c r="AQ172" s="314" t="s">
        <v>401</v>
      </c>
      <c r="AX172" s="314" t="str">
        <f t="shared" si="5"/>
        <v>500</v>
      </c>
      <c r="AY172" s="314">
        <v>500</v>
      </c>
    </row>
    <row r="173" spans="25:51" s="314" customFormat="1" ht="17.25" hidden="1" customHeight="1">
      <c r="Y173" s="315" t="s">
        <v>417</v>
      </c>
      <c r="Z173" s="314" t="s">
        <v>229</v>
      </c>
      <c r="AA173" s="314" t="s">
        <v>230</v>
      </c>
      <c r="AO173" s="315" t="s">
        <v>1025</v>
      </c>
      <c r="AP173" s="315" t="s">
        <v>1027</v>
      </c>
      <c r="AQ173" s="314" t="s">
        <v>1026</v>
      </c>
    </row>
    <row r="174" spans="25:51" s="314" customFormat="1" ht="17.25" hidden="1" customHeight="1">
      <c r="Y174" s="315" t="s">
        <v>418</v>
      </c>
      <c r="Z174" s="314" t="s">
        <v>419</v>
      </c>
      <c r="AA174" s="314" t="s">
        <v>373</v>
      </c>
      <c r="AO174" s="315" t="s">
        <v>622</v>
      </c>
      <c r="AP174" s="314" t="s">
        <v>261</v>
      </c>
      <c r="AQ174" s="314" t="s">
        <v>402</v>
      </c>
    </row>
    <row r="175" spans="25:51" s="314" customFormat="1" ht="17.25" hidden="1" customHeight="1">
      <c r="Y175" s="315" t="s">
        <v>420</v>
      </c>
      <c r="Z175" s="314" t="s">
        <v>962</v>
      </c>
      <c r="AA175" s="314" t="s">
        <v>963</v>
      </c>
      <c r="AO175" s="315" t="s">
        <v>623</v>
      </c>
      <c r="AP175" s="314" t="s">
        <v>262</v>
      </c>
      <c r="AQ175" s="314" t="s">
        <v>403</v>
      </c>
    </row>
    <row r="176" spans="25:51" s="314" customFormat="1" ht="17.25" hidden="1" customHeight="1">
      <c r="Y176" s="315" t="s">
        <v>964</v>
      </c>
      <c r="Z176" s="314" t="s">
        <v>232</v>
      </c>
      <c r="AA176" s="314" t="s">
        <v>374</v>
      </c>
      <c r="AO176" s="315" t="s">
        <v>624</v>
      </c>
      <c r="AP176" s="314" t="s">
        <v>263</v>
      </c>
      <c r="AQ176" s="314" t="s">
        <v>404</v>
      </c>
    </row>
    <row r="177" spans="25:43" s="314" customFormat="1" ht="17.25" hidden="1" customHeight="1">
      <c r="Y177" s="315" t="s">
        <v>965</v>
      </c>
      <c r="Z177" s="314" t="s">
        <v>235</v>
      </c>
      <c r="AA177" s="314" t="s">
        <v>375</v>
      </c>
      <c r="AO177" s="315" t="s">
        <v>1047</v>
      </c>
      <c r="AP177" s="314" t="s">
        <v>1048</v>
      </c>
      <c r="AQ177" s="314" t="s">
        <v>1049</v>
      </c>
    </row>
    <row r="178" spans="25:43" s="314" customFormat="1" ht="17.25" hidden="1" customHeight="1">
      <c r="Y178" s="315" t="s">
        <v>966</v>
      </c>
      <c r="Z178" s="314" t="s">
        <v>236</v>
      </c>
      <c r="AA178" s="314" t="s">
        <v>376</v>
      </c>
      <c r="AB178" s="311"/>
      <c r="AE178" s="314" t="s">
        <v>1018</v>
      </c>
      <c r="AO178" s="315" t="s">
        <v>625</v>
      </c>
      <c r="AP178" s="314" t="s">
        <v>264</v>
      </c>
      <c r="AQ178" s="314" t="s">
        <v>405</v>
      </c>
    </row>
    <row r="179" spans="25:43" s="314" customFormat="1" ht="17.25" hidden="1" customHeight="1">
      <c r="Y179" s="315" t="s">
        <v>969</v>
      </c>
      <c r="Z179" s="314" t="s">
        <v>967</v>
      </c>
      <c r="AA179" s="314" t="s">
        <v>968</v>
      </c>
      <c r="AO179" s="315" t="s">
        <v>626</v>
      </c>
      <c r="AP179" s="314" t="s">
        <v>1015</v>
      </c>
      <c r="AQ179" s="314" t="s">
        <v>1016</v>
      </c>
    </row>
    <row r="180" spans="25:43" s="314" customFormat="1" ht="17.25" hidden="1" customHeight="1">
      <c r="Y180" s="315" t="s">
        <v>970</v>
      </c>
      <c r="Z180" s="314" t="s">
        <v>237</v>
      </c>
      <c r="AA180" s="314" t="s">
        <v>377</v>
      </c>
      <c r="AO180" s="315" t="s">
        <v>1031</v>
      </c>
      <c r="AP180" s="315" t="s">
        <v>1033</v>
      </c>
      <c r="AQ180" s="314" t="s">
        <v>1035</v>
      </c>
    </row>
    <row r="181" spans="25:43" s="314" customFormat="1" ht="17.25" hidden="1" customHeight="1">
      <c r="Y181" s="315" t="s">
        <v>971</v>
      </c>
      <c r="Z181" s="314" t="s">
        <v>238</v>
      </c>
      <c r="AA181" s="314" t="s">
        <v>378</v>
      </c>
      <c r="AO181" s="315" t="s">
        <v>1032</v>
      </c>
      <c r="AP181" s="315" t="s">
        <v>1034</v>
      </c>
      <c r="AQ181" s="314" t="s">
        <v>1036</v>
      </c>
    </row>
    <row r="182" spans="25:43" s="314" customFormat="1" ht="17.25" hidden="1" customHeight="1">
      <c r="Y182" s="315" t="s">
        <v>972</v>
      </c>
      <c r="Z182" s="314" t="s">
        <v>239</v>
      </c>
      <c r="AA182" s="314" t="s">
        <v>379</v>
      </c>
      <c r="AO182" s="315" t="s">
        <v>1028</v>
      </c>
      <c r="AP182" s="314" t="s">
        <v>1029</v>
      </c>
      <c r="AQ182" s="314" t="s">
        <v>1030</v>
      </c>
    </row>
    <row r="183" spans="25:43" s="314" customFormat="1" ht="17.25" hidden="1" customHeight="1">
      <c r="Y183" s="315" t="s">
        <v>975</v>
      </c>
      <c r="Z183" s="314" t="s">
        <v>973</v>
      </c>
      <c r="AA183" s="314" t="s">
        <v>974</v>
      </c>
      <c r="AO183" s="315" t="s">
        <v>1037</v>
      </c>
      <c r="AP183" s="314" t="s">
        <v>1038</v>
      </c>
      <c r="AQ183" s="314" t="s">
        <v>1039</v>
      </c>
    </row>
    <row r="184" spans="25:43" s="314" customFormat="1" ht="17.25" hidden="1" customHeight="1">
      <c r="Y184" s="315" t="s">
        <v>976</v>
      </c>
      <c r="Z184" s="314" t="s">
        <v>240</v>
      </c>
      <c r="AA184" s="314" t="s">
        <v>380</v>
      </c>
      <c r="AO184" s="315" t="s">
        <v>1050</v>
      </c>
      <c r="AP184" s="314" t="s">
        <v>1051</v>
      </c>
      <c r="AQ184" s="314" t="s">
        <v>1052</v>
      </c>
    </row>
    <row r="185" spans="25:43" s="314" customFormat="1" ht="17.25" hidden="1" customHeight="1">
      <c r="Y185" s="315" t="s">
        <v>977</v>
      </c>
      <c r="Z185" s="314" t="s">
        <v>241</v>
      </c>
      <c r="AA185" s="314" t="s">
        <v>381</v>
      </c>
      <c r="AO185" s="314" t="s">
        <v>627</v>
      </c>
    </row>
    <row r="186" spans="25:43" s="314" customFormat="1" ht="17.25" hidden="1" customHeight="1">
      <c r="Y186" s="315" t="s">
        <v>978</v>
      </c>
      <c r="Z186" s="314" t="s">
        <v>242</v>
      </c>
      <c r="AA186" s="314" t="s">
        <v>382</v>
      </c>
      <c r="AO186" s="314" t="s">
        <v>1017</v>
      </c>
    </row>
    <row r="187" spans="25:43" s="314" customFormat="1" ht="17.25" hidden="1" customHeight="1">
      <c r="Y187" s="315" t="s">
        <v>979</v>
      </c>
      <c r="Z187" s="314" t="s">
        <v>243</v>
      </c>
      <c r="AA187" s="314" t="s">
        <v>383</v>
      </c>
    </row>
    <row r="188" spans="25:43" s="314" customFormat="1" ht="17.25" hidden="1" customHeight="1">
      <c r="Y188" s="315" t="s">
        <v>980</v>
      </c>
      <c r="Z188" s="314" t="s">
        <v>244</v>
      </c>
      <c r="AA188" s="314" t="s">
        <v>384</v>
      </c>
    </row>
    <row r="189" spans="25:43" s="314" customFormat="1" ht="17.25" hidden="1" customHeight="1">
      <c r="Y189" s="315" t="s">
        <v>981</v>
      </c>
      <c r="Z189" s="314" t="s">
        <v>245</v>
      </c>
      <c r="AA189" s="314" t="s">
        <v>385</v>
      </c>
    </row>
    <row r="190" spans="25:43" s="314" customFormat="1" ht="17.25" hidden="1" customHeight="1">
      <c r="Y190" s="315" t="s">
        <v>984</v>
      </c>
      <c r="Z190" s="314" t="s">
        <v>982</v>
      </c>
      <c r="AA190" s="314" t="s">
        <v>983</v>
      </c>
    </row>
    <row r="191" spans="25:43" s="314" customFormat="1" ht="17.25" hidden="1" customHeight="1">
      <c r="Y191" s="315" t="s">
        <v>985</v>
      </c>
      <c r="Z191" s="314" t="s">
        <v>246</v>
      </c>
      <c r="AA191" s="314" t="s">
        <v>386</v>
      </c>
    </row>
    <row r="192" spans="25:43" s="314" customFormat="1" ht="17.25" hidden="1" customHeight="1">
      <c r="Y192" s="315" t="s">
        <v>986</v>
      </c>
      <c r="Z192" s="314" t="s">
        <v>247</v>
      </c>
      <c r="AA192" s="314" t="s">
        <v>387</v>
      </c>
    </row>
    <row r="193" spans="25:27" s="314" customFormat="1" ht="17.25" hidden="1" customHeight="1">
      <c r="Y193" s="315" t="s">
        <v>987</v>
      </c>
      <c r="Z193" s="314" t="s">
        <v>248</v>
      </c>
      <c r="AA193" s="314" t="s">
        <v>388</v>
      </c>
    </row>
    <row r="194" spans="25:27" s="314" customFormat="1" ht="17.25" hidden="1" customHeight="1">
      <c r="Y194" s="315" t="s">
        <v>988</v>
      </c>
      <c r="Z194" s="314" t="s">
        <v>249</v>
      </c>
      <c r="AA194" s="314" t="s">
        <v>389</v>
      </c>
    </row>
    <row r="195" spans="25:27" s="314" customFormat="1" ht="17.25" hidden="1" customHeight="1">
      <c r="Y195" s="315" t="s">
        <v>989</v>
      </c>
      <c r="Z195" s="314" t="s">
        <v>250</v>
      </c>
      <c r="AA195" s="314" t="s">
        <v>390</v>
      </c>
    </row>
    <row r="196" spans="25:27" s="314" customFormat="1" ht="17.25" hidden="1" customHeight="1">
      <c r="Y196" s="315" t="s">
        <v>990</v>
      </c>
      <c r="Z196" s="314" t="s">
        <v>251</v>
      </c>
      <c r="AA196" s="314" t="s">
        <v>391</v>
      </c>
    </row>
    <row r="197" spans="25:27" s="314" customFormat="1" ht="17.25" hidden="1" customHeight="1">
      <c r="Y197" s="315" t="s">
        <v>991</v>
      </c>
      <c r="Z197" s="314" t="s">
        <v>252</v>
      </c>
      <c r="AA197" s="314" t="s">
        <v>392</v>
      </c>
    </row>
    <row r="198" spans="25:27" s="314" customFormat="1" ht="17.25" hidden="1" customHeight="1">
      <c r="Y198" s="315" t="s">
        <v>992</v>
      </c>
      <c r="Z198" s="314" t="s">
        <v>253</v>
      </c>
      <c r="AA198" s="314" t="s">
        <v>393</v>
      </c>
    </row>
    <row r="199" spans="25:27" s="314" customFormat="1" ht="17.25" hidden="1" customHeight="1">
      <c r="Y199" s="315" t="s">
        <v>994</v>
      </c>
      <c r="Z199" s="314" t="s">
        <v>254</v>
      </c>
      <c r="AA199" s="314" t="s">
        <v>394</v>
      </c>
    </row>
    <row r="200" spans="25:27" s="314" customFormat="1" ht="17.25" hidden="1" customHeight="1">
      <c r="Y200" s="315" t="s">
        <v>997</v>
      </c>
      <c r="Z200" s="314" t="s">
        <v>995</v>
      </c>
      <c r="AA200" s="314" t="s">
        <v>996</v>
      </c>
    </row>
    <row r="201" spans="25:27" s="314" customFormat="1" ht="17.25" hidden="1" customHeight="1">
      <c r="Y201" s="315" t="s">
        <v>421</v>
      </c>
      <c r="Z201" s="314" t="s">
        <v>255</v>
      </c>
      <c r="AA201" s="314" t="s">
        <v>395</v>
      </c>
    </row>
    <row r="202" spans="25:27" s="314" customFormat="1" ht="17.25" hidden="1" customHeight="1">
      <c r="Y202" s="315" t="s">
        <v>1000</v>
      </c>
      <c r="Z202" s="314" t="s">
        <v>998</v>
      </c>
      <c r="AA202" s="314" t="s">
        <v>999</v>
      </c>
    </row>
    <row r="203" spans="25:27" s="314" customFormat="1" ht="17.25" hidden="1" customHeight="1">
      <c r="Y203" s="315" t="s">
        <v>1001</v>
      </c>
      <c r="Z203" s="314" t="s">
        <v>422</v>
      </c>
      <c r="AA203" s="314" t="s">
        <v>396</v>
      </c>
    </row>
    <row r="204" spans="25:27" s="314" customFormat="1" ht="17.25" hidden="1" customHeight="1">
      <c r="Y204" s="315" t="s">
        <v>423</v>
      </c>
      <c r="Z204" s="314" t="s">
        <v>1002</v>
      </c>
      <c r="AA204" s="314" t="s">
        <v>1003</v>
      </c>
    </row>
    <row r="205" spans="25:27" s="314" customFormat="1" ht="17.25" hidden="1" customHeight="1">
      <c r="Y205" s="315" t="s">
        <v>1004</v>
      </c>
      <c r="Z205" s="314" t="s">
        <v>256</v>
      </c>
      <c r="AA205" s="314" t="s">
        <v>397</v>
      </c>
    </row>
    <row r="206" spans="25:27" s="314" customFormat="1" ht="17.25" hidden="1" customHeight="1">
      <c r="Y206" s="315" t="s">
        <v>1005</v>
      </c>
      <c r="Z206" s="314" t="s">
        <v>257</v>
      </c>
      <c r="AA206" s="314" t="s">
        <v>398</v>
      </c>
    </row>
    <row r="207" spans="25:27" s="314" customFormat="1" ht="17.25" hidden="1" customHeight="1">
      <c r="Y207" s="315" t="s">
        <v>1006</v>
      </c>
      <c r="Z207" s="314" t="s">
        <v>258</v>
      </c>
      <c r="AA207" s="314" t="s">
        <v>399</v>
      </c>
    </row>
    <row r="208" spans="25:27" s="314" customFormat="1" ht="17.25" hidden="1" customHeight="1">
      <c r="Y208" s="315" t="s">
        <v>1007</v>
      </c>
      <c r="Z208" s="314" t="s">
        <v>259</v>
      </c>
      <c r="AA208" s="314" t="s">
        <v>400</v>
      </c>
    </row>
    <row r="209" spans="25:45" s="314" customFormat="1" ht="17.25" hidden="1" customHeight="1">
      <c r="Y209" s="315" t="s">
        <v>424</v>
      </c>
      <c r="Z209" s="314" t="s">
        <v>1008</v>
      </c>
      <c r="AA209" s="314" t="s">
        <v>1009</v>
      </c>
    </row>
    <row r="210" spans="25:45" s="314" customFormat="1" ht="17.25" hidden="1" customHeight="1">
      <c r="Y210" s="315" t="s">
        <v>1010</v>
      </c>
      <c r="Z210" s="314" t="s">
        <v>260</v>
      </c>
      <c r="AA210" s="314" t="s">
        <v>401</v>
      </c>
    </row>
    <row r="211" spans="25:45" s="314" customFormat="1" ht="17.25" hidden="1" customHeight="1">
      <c r="Y211" s="315" t="s">
        <v>1011</v>
      </c>
      <c r="Z211" s="314" t="s">
        <v>261</v>
      </c>
      <c r="AA211" s="314" t="s">
        <v>402</v>
      </c>
    </row>
    <row r="212" spans="25:45" s="314" customFormat="1" ht="17.25" hidden="1" customHeight="1">
      <c r="Y212" s="315" t="s">
        <v>1012</v>
      </c>
      <c r="Z212" s="314" t="s">
        <v>262</v>
      </c>
      <c r="AA212" s="314" t="s">
        <v>403</v>
      </c>
    </row>
    <row r="213" spans="25:45" s="314" customFormat="1" ht="17.25" hidden="1" customHeight="1">
      <c r="Y213" s="315" t="s">
        <v>1013</v>
      </c>
      <c r="Z213" s="314" t="s">
        <v>263</v>
      </c>
      <c r="AA213" s="314" t="s">
        <v>404</v>
      </c>
    </row>
    <row r="214" spans="25:45" s="314" customFormat="1" ht="17.25" hidden="1" customHeight="1">
      <c r="Y214" s="315" t="s">
        <v>1014</v>
      </c>
      <c r="Z214" s="314" t="s">
        <v>264</v>
      </c>
      <c r="AA214" s="314" t="s">
        <v>405</v>
      </c>
    </row>
    <row r="215" spans="25:45" s="314" customFormat="1" ht="17.25" hidden="1" customHeight="1">
      <c r="Y215" s="315" t="s">
        <v>425</v>
      </c>
      <c r="Z215" s="314" t="s">
        <v>1015</v>
      </c>
      <c r="AA215" s="314" t="s">
        <v>1016</v>
      </c>
    </row>
    <row r="216" spans="25:45" s="328" customFormat="1" ht="17.25" customHeight="1">
      <c r="AO216" s="314"/>
      <c r="AP216" s="314"/>
      <c r="AQ216" s="314"/>
      <c r="AR216" s="314"/>
      <c r="AS216" s="314"/>
    </row>
    <row r="217" spans="25:45" s="328" customFormat="1" ht="17.25" customHeight="1">
      <c r="AO217" s="314"/>
      <c r="AP217" s="314"/>
      <c r="AQ217" s="314"/>
      <c r="AR217" s="314"/>
      <c r="AS217" s="314"/>
    </row>
    <row r="218" spans="25:45" s="328" customFormat="1" ht="17.25" customHeight="1">
      <c r="AO218" s="314"/>
      <c r="AP218" s="314"/>
      <c r="AQ218" s="314"/>
      <c r="AR218" s="314"/>
      <c r="AS218" s="314"/>
    </row>
    <row r="219" spans="25:45" s="328" customFormat="1" ht="17.25" customHeight="1">
      <c r="AO219" s="314"/>
      <c r="AP219" s="314"/>
      <c r="AQ219" s="314"/>
      <c r="AR219" s="314"/>
      <c r="AS219" s="314"/>
    </row>
    <row r="220" spans="25:45" s="328" customFormat="1" ht="17.25" customHeight="1">
      <c r="AO220" s="314"/>
      <c r="AP220" s="314"/>
      <c r="AQ220" s="314"/>
      <c r="AR220" s="314"/>
      <c r="AS220" s="314"/>
    </row>
    <row r="221" spans="25:45" s="328" customFormat="1" ht="17.25" customHeight="1">
      <c r="AO221" s="314"/>
      <c r="AP221" s="314"/>
      <c r="AQ221" s="314"/>
      <c r="AR221" s="314"/>
      <c r="AS221" s="314"/>
    </row>
    <row r="222" spans="25:45" ht="17.25" customHeight="1">
      <c r="AO222" s="314"/>
      <c r="AP222" s="314"/>
      <c r="AQ222" s="314"/>
      <c r="AR222" s="314"/>
      <c r="AS222" s="314"/>
    </row>
    <row r="223" spans="25:45" ht="17.25" customHeight="1">
      <c r="AO223" s="314"/>
      <c r="AP223" s="314"/>
      <c r="AQ223" s="314"/>
      <c r="AR223" s="314"/>
      <c r="AS223" s="314"/>
    </row>
    <row r="224" spans="25:45" ht="17.25" customHeight="1">
      <c r="AO224" s="314"/>
      <c r="AP224" s="314"/>
      <c r="AQ224" s="314"/>
      <c r="AR224" s="314"/>
      <c r="AS224" s="314"/>
    </row>
    <row r="225" spans="41:45" ht="17.25" customHeight="1">
      <c r="AO225" s="314"/>
      <c r="AP225" s="314"/>
      <c r="AQ225" s="314"/>
      <c r="AR225" s="314"/>
      <c r="AS225" s="314"/>
    </row>
    <row r="226" spans="41:45" ht="17.25" customHeight="1">
      <c r="AO226" s="314"/>
      <c r="AP226" s="314"/>
      <c r="AQ226" s="314"/>
      <c r="AR226" s="314"/>
      <c r="AS226" s="314"/>
    </row>
    <row r="227" spans="41:45" ht="17.25" customHeight="1">
      <c r="AO227" s="314"/>
      <c r="AP227" s="314"/>
      <c r="AQ227" s="314"/>
      <c r="AR227" s="314"/>
      <c r="AS227" s="328"/>
    </row>
    <row r="228" spans="41:45" ht="17.25" customHeight="1">
      <c r="AO228" s="314"/>
      <c r="AP228" s="314"/>
      <c r="AQ228" s="314"/>
      <c r="AR228" s="314"/>
      <c r="AS228" s="328"/>
    </row>
    <row r="229" spans="41:45" ht="17.25" customHeight="1">
      <c r="AO229" s="328"/>
      <c r="AP229" s="328"/>
      <c r="AQ229" s="328"/>
      <c r="AR229" s="328"/>
      <c r="AS229" s="328"/>
    </row>
    <row r="230" spans="41:45" ht="17.25" customHeight="1">
      <c r="AO230" s="328"/>
      <c r="AP230" s="328"/>
      <c r="AQ230" s="328"/>
      <c r="AR230" s="328"/>
      <c r="AS230" s="328"/>
    </row>
    <row r="231" spans="41:45" ht="17.25" customHeight="1">
      <c r="AO231" s="328"/>
      <c r="AP231" s="328"/>
      <c r="AQ231" s="328"/>
      <c r="AR231" s="328"/>
      <c r="AS231" s="328"/>
    </row>
    <row r="232" spans="41:45" ht="17.25" customHeight="1">
      <c r="AO232" s="328"/>
      <c r="AP232" s="328"/>
      <c r="AQ232" s="328"/>
      <c r="AR232" s="328"/>
      <c r="AS232" s="328"/>
    </row>
    <row r="233" spans="41:45" ht="17.25" customHeight="1">
      <c r="AO233" s="328"/>
      <c r="AP233" s="328"/>
      <c r="AQ233" s="328"/>
      <c r="AR233" s="328"/>
    </row>
    <row r="234" spans="41:45" ht="17.25" customHeight="1">
      <c r="AO234" s="328"/>
      <c r="AP234" s="328"/>
      <c r="AQ234" s="328"/>
      <c r="AR234" s="328"/>
    </row>
  </sheetData>
  <sheetProtection algorithmName="SHA-512" hashValue="p+b04ATkykfEwlD8Tc+cWSQY6tyjfBXuXxD8DYhQVNEY9UJfDzVOJE8wszfMKuxcB65/JvnD6/KRad2gRozimA==" saltValue="/j/Md4Ueoi+QkijGBGr9Ag==" spinCount="100000" sheet="1" formatCells="0" insertColumns="0" insertRows="0" deleteColumns="0" deleteRows="0" sort="0"/>
  <mergeCells count="219">
    <mergeCell ref="C30:G33"/>
    <mergeCell ref="C34:G38"/>
    <mergeCell ref="O116:P116"/>
    <mergeCell ref="K117:M117"/>
    <mergeCell ref="O117:P117"/>
    <mergeCell ref="K118:M118"/>
    <mergeCell ref="O118:P118"/>
    <mergeCell ref="K119:M119"/>
    <mergeCell ref="O119:P119"/>
    <mergeCell ref="C91:D91"/>
    <mergeCell ref="C92:D92"/>
    <mergeCell ref="C95:D95"/>
    <mergeCell ref="C96:D96"/>
    <mergeCell ref="C97:D97"/>
    <mergeCell ref="K116:M116"/>
    <mergeCell ref="C56:AB56"/>
    <mergeCell ref="C39:G39"/>
    <mergeCell ref="H39:M39"/>
    <mergeCell ref="N39:O39"/>
    <mergeCell ref="P39:S39"/>
    <mergeCell ref="T39:AA39"/>
    <mergeCell ref="H43:M43"/>
    <mergeCell ref="N43:Z43"/>
    <mergeCell ref="W37:X37"/>
    <mergeCell ref="AD56:BD56"/>
    <mergeCell ref="B57:AB57"/>
    <mergeCell ref="BB43:BD43"/>
    <mergeCell ref="BB44:BD47"/>
    <mergeCell ref="H46:AA47"/>
    <mergeCell ref="B60:B61"/>
    <mergeCell ref="AF60:AF61"/>
    <mergeCell ref="C90:D90"/>
    <mergeCell ref="AD51:BD51"/>
    <mergeCell ref="C52:AB52"/>
    <mergeCell ref="AD52:BD52"/>
    <mergeCell ref="C53:AB53"/>
    <mergeCell ref="AD53:BD53"/>
    <mergeCell ref="C54:AB55"/>
    <mergeCell ref="AD54:BD55"/>
    <mergeCell ref="C51:AB51"/>
    <mergeCell ref="C46:G49"/>
    <mergeCell ref="H48:K49"/>
    <mergeCell ref="L48:R49"/>
    <mergeCell ref="S48:T49"/>
    <mergeCell ref="U48:AA49"/>
    <mergeCell ref="C42:G45"/>
    <mergeCell ref="H42:M42"/>
    <mergeCell ref="N42:Z42"/>
    <mergeCell ref="Y37:AA37"/>
    <mergeCell ref="H38:V38"/>
    <mergeCell ref="W38:AA38"/>
    <mergeCell ref="BB32:BD32"/>
    <mergeCell ref="W33:X33"/>
    <mergeCell ref="Y33:AA33"/>
    <mergeCell ref="BB33:BD36"/>
    <mergeCell ref="W34:X34"/>
    <mergeCell ref="Y34:AA34"/>
    <mergeCell ref="U34:V34"/>
    <mergeCell ref="U35:V35"/>
    <mergeCell ref="U36:V36"/>
    <mergeCell ref="U37:V37"/>
    <mergeCell ref="H34:T34"/>
    <mergeCell ref="H35:T35"/>
    <mergeCell ref="H36:T36"/>
    <mergeCell ref="H37:T37"/>
    <mergeCell ref="W36:X36"/>
    <mergeCell ref="Y36:AA36"/>
    <mergeCell ref="AT28:AU29"/>
    <mergeCell ref="AV28:AX29"/>
    <mergeCell ref="H30:V30"/>
    <mergeCell ref="W30:AA30"/>
    <mergeCell ref="W31:AA31"/>
    <mergeCell ref="W35:X35"/>
    <mergeCell ref="Y35:AA35"/>
    <mergeCell ref="AE28:AE29"/>
    <mergeCell ref="AF28:AG29"/>
    <mergeCell ref="AH28:AJ29"/>
    <mergeCell ref="AL28:AM29"/>
    <mergeCell ref="AN28:AO29"/>
    <mergeCell ref="AS28:AS29"/>
    <mergeCell ref="I27:P27"/>
    <mergeCell ref="AK27:AR27"/>
    <mergeCell ref="C28:C29"/>
    <mergeCell ref="D28:E29"/>
    <mergeCell ref="F28:H29"/>
    <mergeCell ref="K28:L29"/>
    <mergeCell ref="M28:N29"/>
    <mergeCell ref="Q28:Q29"/>
    <mergeCell ref="R28:S29"/>
    <mergeCell ref="T28:V29"/>
    <mergeCell ref="AE25:AG26"/>
    <mergeCell ref="AH25:AI26"/>
    <mergeCell ref="AK25:AO25"/>
    <mergeCell ref="AP25:AQ26"/>
    <mergeCell ref="AS25:AU26"/>
    <mergeCell ref="AV25:AW26"/>
    <mergeCell ref="AL26:AO26"/>
    <mergeCell ref="C25:E26"/>
    <mergeCell ref="F25:G26"/>
    <mergeCell ref="I25:M25"/>
    <mergeCell ref="N25:O26"/>
    <mergeCell ref="Q25:S26"/>
    <mergeCell ref="T25:U26"/>
    <mergeCell ref="J26:M26"/>
    <mergeCell ref="AE23:AG24"/>
    <mergeCell ref="AH23:AI24"/>
    <mergeCell ref="AK23:AO23"/>
    <mergeCell ref="AP23:AQ24"/>
    <mergeCell ref="AS23:AU24"/>
    <mergeCell ref="AV23:AW24"/>
    <mergeCell ref="AL24:AO24"/>
    <mergeCell ref="C23:E24"/>
    <mergeCell ref="F23:G24"/>
    <mergeCell ref="I23:M23"/>
    <mergeCell ref="N23:O24"/>
    <mergeCell ref="Q23:S24"/>
    <mergeCell ref="T23:U24"/>
    <mergeCell ref="J24:M24"/>
    <mergeCell ref="AS20:AX21"/>
    <mergeCell ref="I21:M21"/>
    <mergeCell ref="N21:O22"/>
    <mergeCell ref="AH21:AJ21"/>
    <mergeCell ref="AK21:AO21"/>
    <mergeCell ref="AP21:AQ22"/>
    <mergeCell ref="J22:M22"/>
    <mergeCell ref="AL22:AO22"/>
    <mergeCell ref="C20:E21"/>
    <mergeCell ref="F20:G21"/>
    <mergeCell ref="I20:P20"/>
    <mergeCell ref="Q20:V21"/>
    <mergeCell ref="AF20:AG21"/>
    <mergeCell ref="AK20:AR20"/>
    <mergeCell ref="H12:R12"/>
    <mergeCell ref="AT18:AU18"/>
    <mergeCell ref="AV18:BB18"/>
    <mergeCell ref="C19:H19"/>
    <mergeCell ref="I19:P19"/>
    <mergeCell ref="Q19:V19"/>
    <mergeCell ref="W19:AA19"/>
    <mergeCell ref="AE19:AJ19"/>
    <mergeCell ref="AK19:AR19"/>
    <mergeCell ref="AS19:AX19"/>
    <mergeCell ref="AY19:BC19"/>
    <mergeCell ref="H18:I18"/>
    <mergeCell ref="J18:Q18"/>
    <mergeCell ref="R18:S18"/>
    <mergeCell ref="T18:AA18"/>
    <mergeCell ref="AJ18:AK18"/>
    <mergeCell ref="AL18:AR18"/>
    <mergeCell ref="AZ14:BB14"/>
    <mergeCell ref="D16:G16"/>
    <mergeCell ref="I16:M16"/>
    <mergeCell ref="AF16:AI16"/>
    <mergeCell ref="H17:AA17"/>
    <mergeCell ref="AJ17:BC17"/>
    <mergeCell ref="AU13:AV13"/>
    <mergeCell ref="AW13:AX13"/>
    <mergeCell ref="D14:F14"/>
    <mergeCell ref="H14:R14"/>
    <mergeCell ref="S14:W14"/>
    <mergeCell ref="X14:Z14"/>
    <mergeCell ref="AF14:AH14"/>
    <mergeCell ref="AJ14:AT14"/>
    <mergeCell ref="AU14:AY14"/>
    <mergeCell ref="D13:F13"/>
    <mergeCell ref="H13:R13"/>
    <mergeCell ref="S13:T13"/>
    <mergeCell ref="U13:V13"/>
    <mergeCell ref="AF13:AH13"/>
    <mergeCell ref="AJ13:AT13"/>
    <mergeCell ref="AY10:BC10"/>
    <mergeCell ref="D9:F9"/>
    <mergeCell ref="I9:U9"/>
    <mergeCell ref="W9:AA9"/>
    <mergeCell ref="AF9:AH9"/>
    <mergeCell ref="AK9:AW9"/>
    <mergeCell ref="AY9:BC9"/>
    <mergeCell ref="AY11:AZ11"/>
    <mergeCell ref="BA11:BC11"/>
    <mergeCell ref="D11:F11"/>
    <mergeCell ref="I11:J11"/>
    <mergeCell ref="K11:M11"/>
    <mergeCell ref="O11:P11"/>
    <mergeCell ref="R11:S11"/>
    <mergeCell ref="W11:X11"/>
    <mergeCell ref="S12:AA12"/>
    <mergeCell ref="AF12:AH12"/>
    <mergeCell ref="AJ12:AT12"/>
    <mergeCell ref="AU12:BC12"/>
    <mergeCell ref="Y11:AA11"/>
    <mergeCell ref="AF11:AH11"/>
    <mergeCell ref="AK11:AL11"/>
    <mergeCell ref="AM11:AO11"/>
    <mergeCell ref="AQ11:AR11"/>
    <mergeCell ref="AT11:AU11"/>
    <mergeCell ref="C4:I6"/>
    <mergeCell ref="D12:F12"/>
    <mergeCell ref="AF1:AQ1"/>
    <mergeCell ref="AT1:AX1"/>
    <mergeCell ref="U2:V2"/>
    <mergeCell ref="AF2:AQ3"/>
    <mergeCell ref="AT2:AX7"/>
    <mergeCell ref="D10:F10"/>
    <mergeCell ref="I10:U10"/>
    <mergeCell ref="W10:AA10"/>
    <mergeCell ref="AF10:AH10"/>
    <mergeCell ref="AK10:AW10"/>
    <mergeCell ref="J4:R4"/>
    <mergeCell ref="J5:R6"/>
    <mergeCell ref="T5:T7"/>
    <mergeCell ref="U5:V5"/>
    <mergeCell ref="W5:AA5"/>
    <mergeCell ref="AJ5:AP5"/>
    <mergeCell ref="U6:V6"/>
    <mergeCell ref="W6:AA6"/>
    <mergeCell ref="AE6:AH7"/>
    <mergeCell ref="AI6:AR7"/>
    <mergeCell ref="U7:V7"/>
    <mergeCell ref="W7:AA7"/>
  </mergeCells>
  <phoneticPr fontId="3"/>
  <dataValidations xWindow="306" yWindow="442" count="34">
    <dataValidation type="list" allowBlank="1" showInputMessage="1" showErrorMessage="1" prompt="受講を申し込む事前説明会を選択してください。" sqref="Z21:AA26 BB21:BC26" xr:uid="{00000000-0002-0000-0000-000000000000}">
      <formula1>$B$91:$B$93</formula1>
    </dataValidation>
    <dataValidation type="list" allowBlank="1" showInputMessage="1" showErrorMessage="1" prompt="受験資格級を選択してください。" sqref="N21:O22" xr:uid="{00000000-0002-0000-0000-000001000000}">
      <formula1>$F$108:$F$109</formula1>
    </dataValidation>
    <dataValidation type="list" allowBlank="1" showInputMessage="1" showErrorMessage="1" prompt="受験資格級を選択してください。" sqref="N25:O26" xr:uid="{00000000-0002-0000-0000-000002000000}">
      <formula1>$F$104:$F$105</formula1>
    </dataValidation>
    <dataValidation type="list" allowBlank="1" showInputMessage="1" showErrorMessage="1" prompt="受験資格級を選択してください。" sqref="N23:O24" xr:uid="{00000000-0002-0000-0000-000003000000}">
      <formula1>$F$106:$F$107</formula1>
    </dataValidation>
    <dataValidation type="list" allowBlank="1" showInputMessage="1" showErrorMessage="1" prompt="希望の資格級を選択してください。" sqref="T25:U26" xr:uid="{00000000-0002-0000-0000-000004000000}">
      <formula1>$D$81:$D$83</formula1>
    </dataValidation>
    <dataValidation type="list" allowBlank="1" showInputMessage="1" showErrorMessage="1" prompt="希望の資格級を選択してください。" sqref="T23:U24" xr:uid="{00000000-0002-0000-0000-000005000000}">
      <formula1>$B$81:$B$83</formula1>
    </dataValidation>
    <dataValidation type="list" allowBlank="1" showInputMessage="1" showErrorMessage="1" prompt="現在お持ちの資格級を選択してください。" sqref="F23:G24" xr:uid="{00000000-0002-0000-0000-000006000000}">
      <formula1>$B$81:$B$83</formula1>
    </dataValidation>
    <dataValidation type="list" allowBlank="1" showInputMessage="1" showErrorMessage="1" prompt="現在お持ちの資格級を選択してください。" sqref="F25:G26" xr:uid="{00000000-0002-0000-0000-000007000000}">
      <formula1>$D$81:$D$83</formula1>
    </dataValidation>
    <dataValidation type="list" allowBlank="1" showInputMessage="1" showErrorMessage="1" sqref="CT62" xr:uid="{00000000-0002-0000-0000-000008000000}">
      <formula1>$G$95:$G$96</formula1>
    </dataValidation>
    <dataValidation allowBlank="1" showInputMessage="1" showErrorMessage="1" prompt="テキスト購入を希望される方は、左側に記載する金額を記入下さい。" sqref="Y33" xr:uid="{00000000-0002-0000-0000-000009000000}"/>
    <dataValidation type="list" allowBlank="1" showInputMessage="1" showErrorMessage="1" prompt="受講しない場合は、○を選択してください。" sqref="Z27:AA28 BB27:BC28" xr:uid="{00000000-0002-0000-0000-00000A000000}">
      <formula1>"○"</formula1>
    </dataValidation>
    <dataValidation type="list" allowBlank="1" showInputMessage="1" showErrorMessage="1" prompt="選択してください。" sqref="Y11:AA11" xr:uid="{00000000-0002-0000-0000-00000B000000}">
      <formula1>$G$81:$G$82</formula1>
    </dataValidation>
    <dataValidation allowBlank="1" showInputMessage="1" showErrorMessage="1" prompt="ふりがなを記入してください。_x000a_姓と名の間は全角で一文字空けてください。" sqref="I9:U9" xr:uid="{00000000-0002-0000-0000-00000C000000}"/>
    <dataValidation allowBlank="1" showInputMessage="1" showErrorMessage="1" prompt="現在の所属部署名を記入してください。" sqref="H13:R13" xr:uid="{00000000-0002-0000-0000-00000D000000}"/>
    <dataValidation allowBlank="1" showInputMessage="1" showErrorMessage="1" prompt="FAX番号を記入してください。" sqref="T16:Z16" xr:uid="{00000000-0002-0000-0000-00000E000000}"/>
    <dataValidation allowBlank="1" showInputMessage="1" showErrorMessage="1" prompt="非会員会社の方が受験する場合に必要です。_x000a_受験案内５ページ　受験申込手続き　２．⑥　を参照してください。" sqref="H48 H46 C46" xr:uid="{00000000-0002-0000-0000-00000F000000}"/>
    <dataValidation allowBlank="1" showInputMessage="1" showErrorMessage="1" prompt="推薦者のメールアドレスをお書きください。" sqref="S48" xr:uid="{00000000-0002-0000-0000-000010000000}"/>
    <dataValidation allowBlank="1" showInputMessage="1" showErrorMessage="1" prompt="郵便局で払込み時の取扱店名をお書きください。" sqref="H39:M39" xr:uid="{00000000-0002-0000-0000-000011000000}"/>
    <dataValidation allowBlank="1" showInputMessage="1" showErrorMessage="1" prompt="購入数を記入してください。" sqref="W34:X37" xr:uid="{00000000-0002-0000-0000-000012000000}"/>
    <dataValidation allowBlank="1" showInputMessage="1" showErrorMessage="1" prompt="所属会社名を記入してください。_x000a_前㈱・後㈱は間違えない様に記入してください。" sqref="H12:R12" xr:uid="{00000000-0002-0000-0000-000014000000}"/>
    <dataValidation allowBlank="1" showInputMessage="1" showErrorMessage="1" prompt="受験者のお名前を記入してください。_x000a_姓と名の間は全角で一文字空けてください。" sqref="I10:U10" xr:uid="{00000000-0002-0000-0000-000015000000}"/>
    <dataValidation showDropDown="1" showInputMessage="1" showErrorMessage="1" prompt="払込元の銀行名及び本店または支店名を記入してください。" sqref="T39:AA39" xr:uid="{00000000-0002-0000-0000-000016000000}"/>
    <dataValidation type="list" allowBlank="1" showInputMessage="1" showErrorMessage="1" sqref="AK62" xr:uid="{00000000-0002-0000-0000-000017000000}">
      <formula1>$D$104:$D$106</formula1>
    </dataValidation>
    <dataValidation type="list" allowBlank="1" showInputMessage="1" showErrorMessage="1" sqref="AJ62" xr:uid="{00000000-0002-0000-0000-000018000000}">
      <formula1>$B$104:$B$106</formula1>
    </dataValidation>
    <dataValidation type="list" allowBlank="1" showInputMessage="1" showErrorMessage="1" sqref="AG62" xr:uid="{00000000-0002-0000-0000-000019000000}">
      <formula1>$AE$86:$AE$96</formula1>
    </dataValidation>
    <dataValidation type="list" allowBlank="1" showInputMessage="1" showErrorMessage="1" sqref="Y62:AD62" xr:uid="{00000000-0002-0000-0000-00001A000000}">
      <formula1>$G$90:$G$92</formula1>
    </dataValidation>
    <dataValidation type="list" allowBlank="1" showInputMessage="1" showErrorMessage="1" prompt="認定番号の最初の２桁を選択してください。" sqref="F20:G21" xr:uid="{00000000-0002-0000-0000-00001B000000}">
      <formula1>$AC$67:$AC$91</formula1>
    </dataValidation>
    <dataValidation allowBlank="1" showInputMessage="1" showErrorMessage="1" prompt="勤務先の所在地を記入してください。" sqref="H17:AA17" xr:uid="{00000000-0002-0000-0000-00001C000000}"/>
    <dataValidation allowBlank="1" showInputMessage="1" showErrorMessage="1" prompt="勤務先の電話番号を記入してください。" sqref="J18:Q18 T18:AA18" xr:uid="{00000000-0002-0000-0000-00001D000000}"/>
    <dataValidation allowBlank="1" showInputMessage="1" showErrorMessage="1" prompt="自動計算のため　手入力しないでください_x000a_。" sqref="W38:AA38" xr:uid="{4CAF0D13-7D4D-47C5-9748-1ACA4E989216}"/>
    <dataValidation type="list" allowBlank="1" showInputMessage="1" showErrorMessage="1" prompt="担当職種を一つ選択してください。_x000a_該当する職種がない場合は「その他」を選択してください。" sqref="H14:R14" xr:uid="{00000000-0002-0000-0000-000013000000}">
      <formula1>$B$127:$B$137</formula1>
    </dataValidation>
    <dataValidation type="list" allowBlank="1" showInputMessage="1" showErrorMessage="1" prompt="受講・受験会場を選択してください。" sqref="W10:AA10" xr:uid="{00000000-0002-0000-0000-00001E000000}">
      <formula1>$G$67:$G$73</formula1>
    </dataValidation>
    <dataValidation type="custom" allowBlank="1" showInputMessage="1" showErrorMessage="1" errorTitle="データ重複" error="同じデータがすてに入力されています。" sqref="AA66" xr:uid="{00000000-0002-0000-0000-00001F000000}">
      <formula1>COUNTIF(AA:AA,AA66)&lt;2</formula1>
    </dataValidation>
    <dataValidation type="custom" allowBlank="1" showInputMessage="1" showErrorMessage="1" errorTitle="データ重複" error="同じデータがすてに入力されています。" sqref="AQ66" xr:uid="{00000000-0002-0000-0000-000020000000}">
      <formula1>COUNTIF(AR:AR,AQ66)&lt;2</formula1>
    </dataValidation>
  </dataValidations>
  <printOptions horizontalCentered="1" verticalCentered="1"/>
  <pageMargins left="0.19685039370078741" right="0.19685039370078741" top="0.19685039370078741" bottom="0.19685039370078741" header="0.19685039370078741" footer="0.19685039370078741"/>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A79DC-445E-48A8-AE0F-A4481EB122DA}">
  <dimension ref="A1:DA235"/>
  <sheetViews>
    <sheetView showGridLines="0" showZeros="0" view="pageBreakPreview" zoomScale="115" zoomScaleNormal="115" zoomScaleSheetLayoutView="115" workbookViewId="0">
      <selection activeCell="BG11" sqref="BG11"/>
    </sheetView>
  </sheetViews>
  <sheetFormatPr defaultColWidth="3.453125" defaultRowHeight="17.25" customHeight="1"/>
  <cols>
    <col min="1" max="1" width="2.1796875" style="129" customWidth="1"/>
    <col min="2" max="28" width="3.453125" style="129" customWidth="1"/>
    <col min="29" max="31" width="3.453125" style="129" hidden="1" customWidth="1"/>
    <col min="32" max="33" width="3.54296875" style="129" hidden="1" customWidth="1"/>
    <col min="34" max="56" width="3.453125" style="129" hidden="1" customWidth="1"/>
    <col min="57" max="104" width="3.453125" style="129" customWidth="1"/>
    <col min="105" max="16384" width="3.453125" style="129"/>
  </cols>
  <sheetData>
    <row r="1" spans="2:105" ht="17.25" customHeight="1">
      <c r="AT1" s="22"/>
      <c r="AU1" s="21"/>
      <c r="AV1" s="21"/>
      <c r="AW1" s="21"/>
      <c r="AX1" s="19"/>
    </row>
    <row r="2" spans="2:105" ht="17.25" customHeight="1">
      <c r="S2" s="129" t="s">
        <v>1086</v>
      </c>
      <c r="W2" s="1"/>
      <c r="AF2" s="660" t="str">
        <f>IF($J$5="","",$J$5)</f>
        <v>　２０**年度 積算資格認定試験</v>
      </c>
      <c r="AG2" s="661"/>
      <c r="AH2" s="661"/>
      <c r="AI2" s="661"/>
      <c r="AJ2" s="661"/>
      <c r="AK2" s="661"/>
      <c r="AL2" s="661"/>
      <c r="AM2" s="661"/>
      <c r="AN2" s="661"/>
      <c r="AO2" s="661"/>
      <c r="AP2" s="661"/>
      <c r="AQ2" s="661"/>
      <c r="AT2" s="662" t="s">
        <v>1103</v>
      </c>
      <c r="AU2" s="663"/>
      <c r="AV2" s="663"/>
      <c r="AW2" s="663"/>
      <c r="AX2" s="664"/>
      <c r="AY2" s="131" t="s">
        <v>1085</v>
      </c>
      <c r="AZ2" s="132"/>
      <c r="BA2" s="132"/>
      <c r="BB2" s="132"/>
      <c r="BC2" s="132"/>
      <c r="BD2" s="132"/>
    </row>
    <row r="3" spans="2:105" s="1" customFormat="1" ht="17.25" customHeight="1">
      <c r="C3" s="139" t="s">
        <v>1106</v>
      </c>
      <c r="E3" s="2"/>
      <c r="T3" s="3"/>
      <c r="U3" s="345" t="s">
        <v>1149</v>
      </c>
      <c r="V3" s="345"/>
      <c r="W3" s="1" t="s">
        <v>194</v>
      </c>
      <c r="X3" s="120"/>
      <c r="Y3" s="1" t="s">
        <v>195</v>
      </c>
      <c r="Z3" s="120"/>
      <c r="AA3" s="1" t="s">
        <v>196</v>
      </c>
      <c r="AF3" s="665" t="s">
        <v>177</v>
      </c>
      <c r="AG3" s="665"/>
      <c r="AH3" s="665"/>
      <c r="AI3" s="665"/>
      <c r="AJ3" s="665"/>
      <c r="AK3" s="665"/>
      <c r="AL3" s="665"/>
      <c r="AM3" s="665"/>
      <c r="AN3" s="665"/>
      <c r="AO3" s="665"/>
      <c r="AP3" s="665"/>
      <c r="AQ3" s="665"/>
      <c r="AT3" s="666" t="s">
        <v>1104</v>
      </c>
      <c r="AU3" s="667"/>
      <c r="AV3" s="667"/>
      <c r="AW3" s="667"/>
      <c r="AX3" s="668"/>
      <c r="AY3" s="130" t="s">
        <v>1100</v>
      </c>
      <c r="BA3" s="127"/>
      <c r="BB3" s="127"/>
      <c r="BC3" s="127"/>
    </row>
    <row r="4" spans="2:105" s="1" customFormat="1" ht="17.25" customHeight="1">
      <c r="E4" s="2"/>
      <c r="AF4" s="665"/>
      <c r="AG4" s="665"/>
      <c r="AH4" s="665"/>
      <c r="AI4" s="665"/>
      <c r="AJ4" s="665"/>
      <c r="AK4" s="665"/>
      <c r="AL4" s="665"/>
      <c r="AM4" s="665"/>
      <c r="AN4" s="665"/>
      <c r="AO4" s="665"/>
      <c r="AP4" s="665"/>
      <c r="AQ4" s="665"/>
      <c r="AT4" s="666"/>
      <c r="AU4" s="667"/>
      <c r="AV4" s="667"/>
      <c r="AW4" s="667"/>
      <c r="AX4" s="668"/>
      <c r="AY4" s="130" t="s">
        <v>1101</v>
      </c>
      <c r="BA4" s="126"/>
      <c r="BB4" s="126"/>
      <c r="BC4" s="126"/>
    </row>
    <row r="5" spans="2:105" s="1" customFormat="1" ht="17.25" customHeight="1">
      <c r="C5" s="112"/>
      <c r="D5" s="112"/>
      <c r="E5" s="112"/>
      <c r="F5" s="112"/>
      <c r="G5" s="112"/>
      <c r="H5" s="85"/>
      <c r="I5" s="112"/>
      <c r="J5" s="660" t="s">
        <v>1183</v>
      </c>
      <c r="K5" s="676"/>
      <c r="L5" s="676"/>
      <c r="M5" s="676"/>
      <c r="N5" s="676"/>
      <c r="O5" s="676"/>
      <c r="P5" s="676"/>
      <c r="Q5" s="676"/>
      <c r="R5" s="676"/>
      <c r="S5" s="166"/>
      <c r="AE5" s="4"/>
      <c r="AF5" s="166"/>
      <c r="AG5" s="166"/>
      <c r="AH5" s="166"/>
      <c r="AI5" s="166"/>
      <c r="AJ5" s="166"/>
      <c r="AK5" s="166"/>
      <c r="AL5" s="166"/>
      <c r="AM5" s="166"/>
      <c r="AN5" s="166"/>
      <c r="AO5" s="166"/>
      <c r="AP5" s="166"/>
      <c r="AQ5" s="166"/>
      <c r="AT5" s="666"/>
      <c r="AU5" s="667"/>
      <c r="AV5" s="667"/>
      <c r="AW5" s="667"/>
      <c r="AX5" s="668"/>
      <c r="AY5" s="130" t="s">
        <v>1102</v>
      </c>
      <c r="BA5" s="126"/>
      <c r="BB5" s="126"/>
      <c r="BC5" s="126"/>
    </row>
    <row r="6" spans="2:105" s="1" customFormat="1" ht="17.25" customHeight="1" thickBot="1">
      <c r="C6" s="111"/>
      <c r="D6" s="111"/>
      <c r="E6" s="111"/>
      <c r="F6" s="111"/>
      <c r="G6" s="111"/>
      <c r="H6" s="111"/>
      <c r="I6" s="111"/>
      <c r="J6" s="665" t="s">
        <v>183</v>
      </c>
      <c r="K6" s="676"/>
      <c r="L6" s="676"/>
      <c r="M6" s="676"/>
      <c r="N6" s="676"/>
      <c r="O6" s="676"/>
      <c r="P6" s="676"/>
      <c r="Q6" s="676"/>
      <c r="R6" s="676"/>
      <c r="S6" s="166"/>
      <c r="T6" s="677" t="s">
        <v>436</v>
      </c>
      <c r="U6" s="680"/>
      <c r="V6" s="680"/>
      <c r="W6" s="681" t="s">
        <v>629</v>
      </c>
      <c r="X6" s="681"/>
      <c r="Y6" s="681"/>
      <c r="Z6" s="681"/>
      <c r="AA6" s="681"/>
      <c r="AH6" s="3"/>
      <c r="AJ6" s="682">
        <v>45170</v>
      </c>
      <c r="AK6" s="682"/>
      <c r="AL6" s="682"/>
      <c r="AM6" s="682"/>
      <c r="AN6" s="682"/>
      <c r="AO6" s="682"/>
      <c r="AP6" s="682"/>
      <c r="AT6" s="666"/>
      <c r="AU6" s="667"/>
      <c r="AV6" s="667"/>
      <c r="AW6" s="667"/>
      <c r="AX6" s="668"/>
      <c r="AY6" s="130" t="s">
        <v>1098</v>
      </c>
      <c r="BA6" s="126"/>
      <c r="BB6" s="126"/>
      <c r="BC6" s="126"/>
      <c r="DA6" s="110"/>
    </row>
    <row r="7" spans="2:105" s="1" customFormat="1" ht="17.25" customHeight="1">
      <c r="C7" s="111"/>
      <c r="D7" s="111"/>
      <c r="E7" s="113"/>
      <c r="F7" s="111"/>
      <c r="G7" s="111"/>
      <c r="H7" s="111"/>
      <c r="I7" s="111"/>
      <c r="J7" s="676"/>
      <c r="K7" s="676"/>
      <c r="L7" s="676"/>
      <c r="M7" s="676"/>
      <c r="N7" s="676"/>
      <c r="O7" s="676"/>
      <c r="P7" s="676"/>
      <c r="Q7" s="676"/>
      <c r="R7" s="676"/>
      <c r="S7" s="166"/>
      <c r="T7" s="678"/>
      <c r="U7" s="683"/>
      <c r="V7" s="683"/>
      <c r="W7" s="681" t="s">
        <v>437</v>
      </c>
      <c r="X7" s="681"/>
      <c r="Y7" s="681"/>
      <c r="Z7" s="681"/>
      <c r="AA7" s="681"/>
      <c r="AE7" s="684" t="s">
        <v>1131</v>
      </c>
      <c r="AF7" s="684"/>
      <c r="AG7" s="684"/>
      <c r="AH7" s="684"/>
      <c r="AI7" s="686" t="str">
        <f>IF(B63="","",B63)</f>
        <v>***_***_東_Ａ１・Ｓ２</v>
      </c>
      <c r="AJ7" s="687"/>
      <c r="AK7" s="687"/>
      <c r="AL7" s="687"/>
      <c r="AM7" s="687"/>
      <c r="AN7" s="687"/>
      <c r="AO7" s="687"/>
      <c r="AP7" s="687"/>
      <c r="AQ7" s="687"/>
      <c r="AR7" s="688"/>
      <c r="AT7" s="666"/>
      <c r="AU7" s="667"/>
      <c r="AV7" s="667"/>
      <c r="AW7" s="667"/>
      <c r="AX7" s="668"/>
      <c r="AY7" s="130" t="s">
        <v>1099</v>
      </c>
      <c r="BA7" s="126"/>
      <c r="BB7" s="126"/>
      <c r="BC7" s="126"/>
    </row>
    <row r="8" spans="2:105" s="1" customFormat="1" ht="17.25" customHeight="1" thickBot="1">
      <c r="R8" s="5"/>
      <c r="T8" s="679"/>
      <c r="U8" s="378" t="s">
        <v>234</v>
      </c>
      <c r="V8" s="378"/>
      <c r="W8" s="681" t="s">
        <v>507</v>
      </c>
      <c r="X8" s="681"/>
      <c r="Y8" s="681"/>
      <c r="Z8" s="681"/>
      <c r="AA8" s="681"/>
      <c r="AE8" s="685"/>
      <c r="AF8" s="685"/>
      <c r="AG8" s="685"/>
      <c r="AH8" s="685"/>
      <c r="AI8" s="689"/>
      <c r="AJ8" s="690"/>
      <c r="AK8" s="690"/>
      <c r="AL8" s="690"/>
      <c r="AM8" s="690"/>
      <c r="AN8" s="690"/>
      <c r="AO8" s="690"/>
      <c r="AP8" s="690"/>
      <c r="AQ8" s="690"/>
      <c r="AR8" s="691"/>
      <c r="AT8" s="669"/>
      <c r="AU8" s="670"/>
      <c r="AV8" s="670"/>
      <c r="AW8" s="670"/>
      <c r="AX8" s="671"/>
      <c r="BA8" s="126"/>
      <c r="BB8" s="126"/>
      <c r="BC8" s="126"/>
    </row>
    <row r="9" spans="2:105" ht="6" customHeight="1" thickBot="1">
      <c r="B9" s="1"/>
      <c r="AB9" s="1"/>
      <c r="AD9" s="1"/>
      <c r="AS9" s="1"/>
      <c r="AT9" s="1"/>
      <c r="AU9" s="1"/>
      <c r="AV9" s="1"/>
      <c r="AW9" s="1"/>
      <c r="AX9" s="1"/>
      <c r="AY9" s="1"/>
      <c r="AZ9" s="1"/>
      <c r="BA9" s="1"/>
      <c r="BB9" s="1"/>
      <c r="BC9" s="1"/>
      <c r="BD9" s="1"/>
    </row>
    <row r="10" spans="2:105" s="1" customFormat="1" ht="17.25" customHeight="1">
      <c r="C10" s="6"/>
      <c r="D10" s="695" t="s">
        <v>169</v>
      </c>
      <c r="E10" s="695"/>
      <c r="F10" s="695"/>
      <c r="G10" s="7"/>
      <c r="H10" s="8"/>
      <c r="I10" s="396" t="s">
        <v>1134</v>
      </c>
      <c r="J10" s="397"/>
      <c r="K10" s="397"/>
      <c r="L10" s="397"/>
      <c r="M10" s="397"/>
      <c r="N10" s="397"/>
      <c r="O10" s="397"/>
      <c r="P10" s="397"/>
      <c r="Q10" s="397"/>
      <c r="R10" s="397"/>
      <c r="S10" s="397"/>
      <c r="T10" s="397"/>
      <c r="U10" s="397"/>
      <c r="V10" s="9"/>
      <c r="W10" s="696" t="s">
        <v>1125</v>
      </c>
      <c r="X10" s="697"/>
      <c r="Y10" s="697"/>
      <c r="Z10" s="697"/>
      <c r="AA10" s="698"/>
      <c r="AD10" s="129"/>
      <c r="AE10" s="6"/>
      <c r="AF10" s="695" t="s">
        <v>169</v>
      </c>
      <c r="AG10" s="695"/>
      <c r="AH10" s="695"/>
      <c r="AI10" s="7"/>
      <c r="AJ10" s="8"/>
      <c r="AK10" s="699" t="str">
        <f>IF($I$10="","",$I$10)</f>
        <v>しかく　とりたろう</v>
      </c>
      <c r="AL10" s="699"/>
      <c r="AM10" s="699"/>
      <c r="AN10" s="699"/>
      <c r="AO10" s="699"/>
      <c r="AP10" s="699"/>
      <c r="AQ10" s="699"/>
      <c r="AR10" s="699"/>
      <c r="AS10" s="699"/>
      <c r="AT10" s="699"/>
      <c r="AU10" s="699"/>
      <c r="AV10" s="699"/>
      <c r="AW10" s="699"/>
      <c r="AX10" s="9"/>
      <c r="AY10" s="696" t="s">
        <v>1125</v>
      </c>
      <c r="AZ10" s="697"/>
      <c r="BA10" s="697"/>
      <c r="BB10" s="697"/>
      <c r="BC10" s="698"/>
      <c r="BD10" s="129"/>
    </row>
    <row r="11" spans="2:105" s="1" customFormat="1" ht="34.5" customHeight="1" thickBot="1">
      <c r="C11" s="10"/>
      <c r="D11" s="672" t="s">
        <v>1117</v>
      </c>
      <c r="E11" s="673"/>
      <c r="F11" s="673"/>
      <c r="G11" s="11"/>
      <c r="H11" s="12"/>
      <c r="I11" s="355" t="s">
        <v>1133</v>
      </c>
      <c r="J11" s="356"/>
      <c r="K11" s="356"/>
      <c r="L11" s="356"/>
      <c r="M11" s="356"/>
      <c r="N11" s="356"/>
      <c r="O11" s="356"/>
      <c r="P11" s="356"/>
      <c r="Q11" s="356"/>
      <c r="R11" s="356"/>
      <c r="S11" s="356"/>
      <c r="T11" s="356"/>
      <c r="U11" s="356"/>
      <c r="V11" s="170"/>
      <c r="W11" s="357" t="s">
        <v>117</v>
      </c>
      <c r="X11" s="358"/>
      <c r="Y11" s="358"/>
      <c r="Z11" s="358"/>
      <c r="AA11" s="359"/>
      <c r="AE11" s="10"/>
      <c r="AF11" s="672" t="s">
        <v>1117</v>
      </c>
      <c r="AG11" s="673"/>
      <c r="AH11" s="673"/>
      <c r="AI11" s="11"/>
      <c r="AJ11" s="12"/>
      <c r="AK11" s="674" t="str">
        <f>IF($I$11="","",$I$11)</f>
        <v>資格　取太郎</v>
      </c>
      <c r="AL11" s="675"/>
      <c r="AM11" s="675"/>
      <c r="AN11" s="675"/>
      <c r="AO11" s="675"/>
      <c r="AP11" s="675"/>
      <c r="AQ11" s="675"/>
      <c r="AR11" s="675"/>
      <c r="AS11" s="675"/>
      <c r="AT11" s="675"/>
      <c r="AU11" s="675"/>
      <c r="AV11" s="675"/>
      <c r="AW11" s="675"/>
      <c r="AX11" s="170"/>
      <c r="AY11" s="692" t="str">
        <f>IF($W$11="","",$W$11)</f>
        <v>05東京</v>
      </c>
      <c r="AZ11" s="693"/>
      <c r="BA11" s="693"/>
      <c r="BB11" s="693"/>
      <c r="BC11" s="694"/>
    </row>
    <row r="12" spans="2:105" s="1" customFormat="1" ht="20.25" customHeight="1">
      <c r="C12" s="10"/>
      <c r="D12" s="705" t="s">
        <v>1118</v>
      </c>
      <c r="E12" s="706"/>
      <c r="F12" s="706"/>
      <c r="G12" s="13"/>
      <c r="H12" s="12"/>
      <c r="I12" s="712" t="s">
        <v>38</v>
      </c>
      <c r="J12" s="712"/>
      <c r="K12" s="406">
        <v>1995</v>
      </c>
      <c r="L12" s="407"/>
      <c r="M12" s="407"/>
      <c r="N12" s="169" t="s">
        <v>194</v>
      </c>
      <c r="O12" s="406"/>
      <c r="P12" s="406"/>
      <c r="Q12" s="169" t="s">
        <v>195</v>
      </c>
      <c r="R12" s="408"/>
      <c r="S12" s="408"/>
      <c r="T12" s="169" t="s">
        <v>196</v>
      </c>
      <c r="U12" s="14"/>
      <c r="V12" s="169"/>
      <c r="W12" s="700" t="s">
        <v>1123</v>
      </c>
      <c r="X12" s="701"/>
      <c r="Y12" s="385"/>
      <c r="Z12" s="386"/>
      <c r="AA12" s="387"/>
      <c r="AB12" s="129"/>
      <c r="AE12" s="10"/>
      <c r="AF12" s="705" t="s">
        <v>1118</v>
      </c>
      <c r="AG12" s="706"/>
      <c r="AH12" s="706"/>
      <c r="AI12" s="13"/>
      <c r="AJ12" s="12"/>
      <c r="AK12" s="712" t="str">
        <f>IF($I$12="","",$I$12)</f>
        <v>西暦</v>
      </c>
      <c r="AL12" s="712"/>
      <c r="AM12" s="713">
        <f>IF($K$12="","",$K$12)</f>
        <v>1995</v>
      </c>
      <c r="AN12" s="714"/>
      <c r="AO12" s="714"/>
      <c r="AP12" s="169" t="s">
        <v>194</v>
      </c>
      <c r="AQ12" s="710" t="str">
        <f>IF($O$12="","",$O$12)</f>
        <v/>
      </c>
      <c r="AR12" s="715"/>
      <c r="AS12" s="169" t="s">
        <v>195</v>
      </c>
      <c r="AT12" s="710" t="str">
        <f>IF($R$12="","",$R$12)</f>
        <v/>
      </c>
      <c r="AU12" s="715"/>
      <c r="AV12" s="169" t="s">
        <v>196</v>
      </c>
      <c r="AW12" s="169"/>
      <c r="AX12" s="169"/>
      <c r="AY12" s="700" t="s">
        <v>1123</v>
      </c>
      <c r="AZ12" s="701"/>
      <c r="BA12" s="702" t="str">
        <f>IF($Y$12="","",$Y$12)</f>
        <v/>
      </c>
      <c r="BB12" s="703"/>
      <c r="BC12" s="704"/>
    </row>
    <row r="13" spans="2:105" ht="20.25" customHeight="1">
      <c r="C13" s="24"/>
      <c r="D13" s="705" t="s">
        <v>1119</v>
      </c>
      <c r="E13" s="706"/>
      <c r="F13" s="706"/>
      <c r="G13" s="15"/>
      <c r="H13" s="413" t="s">
        <v>1137</v>
      </c>
      <c r="I13" s="408"/>
      <c r="J13" s="408"/>
      <c r="K13" s="408"/>
      <c r="L13" s="408"/>
      <c r="M13" s="408"/>
      <c r="N13" s="408"/>
      <c r="O13" s="408"/>
      <c r="P13" s="408"/>
      <c r="Q13" s="408"/>
      <c r="R13" s="431"/>
      <c r="S13" s="707" t="s">
        <v>197</v>
      </c>
      <c r="T13" s="701"/>
      <c r="U13" s="701"/>
      <c r="V13" s="701"/>
      <c r="W13" s="701"/>
      <c r="X13" s="701"/>
      <c r="Y13" s="701"/>
      <c r="Z13" s="701"/>
      <c r="AA13" s="708"/>
      <c r="AD13" s="1"/>
      <c r="AE13" s="24"/>
      <c r="AF13" s="705" t="s">
        <v>1119</v>
      </c>
      <c r="AG13" s="706"/>
      <c r="AH13" s="706"/>
      <c r="AI13" s="15"/>
      <c r="AJ13" s="709" t="str">
        <f>IF($H$13="","",$H$13)</f>
        <v>〇〇サッシ商会株式会社</v>
      </c>
      <c r="AK13" s="710"/>
      <c r="AL13" s="710"/>
      <c r="AM13" s="710"/>
      <c r="AN13" s="710"/>
      <c r="AO13" s="710"/>
      <c r="AP13" s="710"/>
      <c r="AQ13" s="710"/>
      <c r="AR13" s="710"/>
      <c r="AS13" s="710"/>
      <c r="AT13" s="711"/>
      <c r="AU13" s="707" t="s">
        <v>197</v>
      </c>
      <c r="AV13" s="701"/>
      <c r="AW13" s="701"/>
      <c r="AX13" s="701"/>
      <c r="AY13" s="701"/>
      <c r="AZ13" s="701"/>
      <c r="BA13" s="701"/>
      <c r="BB13" s="701"/>
      <c r="BC13" s="708"/>
      <c r="BD13" s="1"/>
    </row>
    <row r="14" spans="2:105" ht="20.25" customHeight="1">
      <c r="C14" s="124"/>
      <c r="D14" s="705" t="s">
        <v>1120</v>
      </c>
      <c r="E14" s="706"/>
      <c r="F14" s="706"/>
      <c r="G14" s="16"/>
      <c r="H14" s="429" t="s">
        <v>1184</v>
      </c>
      <c r="I14" s="430"/>
      <c r="J14" s="430"/>
      <c r="K14" s="430"/>
      <c r="L14" s="430"/>
      <c r="M14" s="430"/>
      <c r="N14" s="430"/>
      <c r="O14" s="430"/>
      <c r="P14" s="430"/>
      <c r="Q14" s="430"/>
      <c r="R14" s="430"/>
      <c r="S14" s="720" t="s">
        <v>38</v>
      </c>
      <c r="T14" s="712"/>
      <c r="U14" s="408">
        <v>2010</v>
      </c>
      <c r="V14" s="408"/>
      <c r="W14" s="17" t="s">
        <v>630</v>
      </c>
      <c r="X14" s="168">
        <v>4</v>
      </c>
      <c r="Y14" s="17" t="s">
        <v>195</v>
      </c>
      <c r="Z14" s="168">
        <v>1</v>
      </c>
      <c r="AA14" s="18" t="s">
        <v>196</v>
      </c>
      <c r="AE14" s="124"/>
      <c r="AF14" s="705" t="s">
        <v>1120</v>
      </c>
      <c r="AG14" s="706"/>
      <c r="AH14" s="706"/>
      <c r="AI14" s="16"/>
      <c r="AJ14" s="709" t="str">
        <f>IF($H$14="","",$H$14)</f>
        <v>営業部</v>
      </c>
      <c r="AK14" s="710"/>
      <c r="AL14" s="710"/>
      <c r="AM14" s="710"/>
      <c r="AN14" s="710"/>
      <c r="AO14" s="710"/>
      <c r="AP14" s="710"/>
      <c r="AQ14" s="710"/>
      <c r="AR14" s="710"/>
      <c r="AS14" s="710"/>
      <c r="AT14" s="711"/>
      <c r="AU14" s="720" t="str">
        <f>IF($S$14="","",$S$14)</f>
        <v>西暦</v>
      </c>
      <c r="AV14" s="712"/>
      <c r="AW14" s="721">
        <f>IF($U$14="","",$U$14)</f>
        <v>2010</v>
      </c>
      <c r="AX14" s="721"/>
      <c r="AY14" s="17" t="s">
        <v>630</v>
      </c>
      <c r="AZ14" s="164">
        <f>IF($X$14="","",$X$14)</f>
        <v>4</v>
      </c>
      <c r="BA14" s="17" t="s">
        <v>195</v>
      </c>
      <c r="BB14" s="164">
        <f>IF($Z$14="","",$Z$14)</f>
        <v>1</v>
      </c>
      <c r="BC14" s="18" t="s">
        <v>196</v>
      </c>
    </row>
    <row r="15" spans="2:105" ht="20.25" customHeight="1">
      <c r="C15" s="124"/>
      <c r="D15" s="705" t="s">
        <v>1121</v>
      </c>
      <c r="E15" s="706"/>
      <c r="F15" s="706"/>
      <c r="G15" s="19"/>
      <c r="H15" s="418" t="s">
        <v>1164</v>
      </c>
      <c r="I15" s="419"/>
      <c r="J15" s="419"/>
      <c r="K15" s="419"/>
      <c r="L15" s="419"/>
      <c r="M15" s="419"/>
      <c r="N15" s="419"/>
      <c r="O15" s="419"/>
      <c r="P15" s="419"/>
      <c r="Q15" s="419"/>
      <c r="R15" s="420"/>
      <c r="S15" s="722" t="s">
        <v>1122</v>
      </c>
      <c r="T15" s="723"/>
      <c r="U15" s="723"/>
      <c r="V15" s="723"/>
      <c r="W15" s="724"/>
      <c r="X15" s="424">
        <v>13</v>
      </c>
      <c r="Y15" s="406"/>
      <c r="Z15" s="406"/>
      <c r="AA15" s="20" t="s">
        <v>194</v>
      </c>
      <c r="AE15" s="124"/>
      <c r="AF15" s="705" t="s">
        <v>1121</v>
      </c>
      <c r="AG15" s="706"/>
      <c r="AH15" s="706"/>
      <c r="AI15" s="19"/>
      <c r="AJ15" s="716" t="str">
        <f>IF($H$15="","",$H$15)</f>
        <v>営業</v>
      </c>
      <c r="AK15" s="725"/>
      <c r="AL15" s="725"/>
      <c r="AM15" s="725"/>
      <c r="AN15" s="725"/>
      <c r="AO15" s="725"/>
      <c r="AP15" s="725"/>
      <c r="AQ15" s="725"/>
      <c r="AR15" s="725"/>
      <c r="AS15" s="725"/>
      <c r="AT15" s="726"/>
      <c r="AU15" s="722" t="s">
        <v>1122</v>
      </c>
      <c r="AV15" s="727"/>
      <c r="AW15" s="727"/>
      <c r="AX15" s="727"/>
      <c r="AY15" s="728"/>
      <c r="AZ15" s="716">
        <f>$X$15</f>
        <v>13</v>
      </c>
      <c r="BA15" s="713"/>
      <c r="BB15" s="713"/>
      <c r="BC15" s="20" t="s">
        <v>194</v>
      </c>
    </row>
    <row r="16" spans="2:105" ht="3" customHeight="1">
      <c r="C16" s="124"/>
      <c r="D16" s="21"/>
      <c r="E16" s="21"/>
      <c r="F16" s="21"/>
      <c r="G16" s="21"/>
      <c r="H16" s="22"/>
      <c r="I16" s="21"/>
      <c r="J16" s="21"/>
      <c r="K16" s="21"/>
      <c r="L16" s="21"/>
      <c r="M16" s="21"/>
      <c r="N16" s="21"/>
      <c r="O16" s="21"/>
      <c r="P16" s="21"/>
      <c r="Q16" s="21"/>
      <c r="R16" s="21"/>
      <c r="S16" s="21"/>
      <c r="T16" s="21"/>
      <c r="U16" s="21"/>
      <c r="V16" s="21"/>
      <c r="W16" s="21"/>
      <c r="X16" s="21"/>
      <c r="Y16" s="21"/>
      <c r="Z16" s="21"/>
      <c r="AA16" s="23"/>
      <c r="AE16" s="124"/>
      <c r="AF16" s="21"/>
      <c r="AG16" s="21"/>
      <c r="AH16" s="21"/>
      <c r="AI16" s="21"/>
      <c r="AJ16" s="22"/>
      <c r="AK16" s="21"/>
      <c r="AL16" s="21"/>
      <c r="AM16" s="21"/>
      <c r="AN16" s="21"/>
      <c r="AO16" s="21"/>
      <c r="AP16" s="21"/>
      <c r="AQ16" s="21"/>
      <c r="AR16" s="21"/>
      <c r="AS16" s="21"/>
      <c r="AT16" s="21"/>
      <c r="AU16" s="21"/>
      <c r="AV16" s="21"/>
      <c r="AW16" s="21"/>
      <c r="AX16" s="21"/>
      <c r="AY16" s="21"/>
      <c r="AZ16" s="21"/>
      <c r="BA16" s="21"/>
      <c r="BB16" s="21"/>
      <c r="BC16" s="23"/>
    </row>
    <row r="17" spans="2:56" ht="17.25" customHeight="1">
      <c r="C17" s="124"/>
      <c r="D17" s="717" t="s">
        <v>1116</v>
      </c>
      <c r="E17" s="676"/>
      <c r="F17" s="676"/>
      <c r="G17" s="718"/>
      <c r="H17" s="25" t="s">
        <v>631</v>
      </c>
      <c r="I17" s="412" t="s">
        <v>1140</v>
      </c>
      <c r="J17" s="412"/>
      <c r="K17" s="412"/>
      <c r="L17" s="412"/>
      <c r="M17" s="412"/>
      <c r="N17" s="136"/>
      <c r="O17" s="136"/>
      <c r="P17" s="136"/>
      <c r="Q17" s="136"/>
      <c r="S17" s="3"/>
      <c r="T17" s="86"/>
      <c r="U17" s="87"/>
      <c r="V17" s="87"/>
      <c r="W17" s="87"/>
      <c r="X17" s="87"/>
      <c r="Y17" s="87"/>
      <c r="Z17" s="87"/>
      <c r="AA17" s="26"/>
      <c r="AE17" s="124"/>
      <c r="AF17" s="717" t="s">
        <v>1116</v>
      </c>
      <c r="AG17" s="676"/>
      <c r="AH17" s="676"/>
      <c r="AI17" s="718"/>
      <c r="AJ17" s="25" t="s">
        <v>631</v>
      </c>
      <c r="AK17" s="140" t="str">
        <f>IF($I$17="","",$I$17)</f>
        <v>***-****</v>
      </c>
      <c r="AL17" s="140"/>
      <c r="AM17" s="140"/>
      <c r="AN17" s="140"/>
      <c r="AU17" s="3"/>
      <c r="AV17" s="88"/>
      <c r="AW17" s="89"/>
      <c r="AX17" s="89"/>
      <c r="AY17" s="89"/>
      <c r="AZ17" s="89"/>
      <c r="BA17" s="89"/>
      <c r="BB17" s="89"/>
      <c r="BC17" s="27"/>
    </row>
    <row r="18" spans="2:56" ht="20.25" customHeight="1">
      <c r="C18" s="124"/>
      <c r="D18" s="173"/>
      <c r="E18" s="166"/>
      <c r="F18" s="166"/>
      <c r="H18" s="413" t="s">
        <v>1141</v>
      </c>
      <c r="I18" s="408"/>
      <c r="J18" s="408"/>
      <c r="K18" s="408"/>
      <c r="L18" s="408"/>
      <c r="M18" s="408"/>
      <c r="N18" s="408"/>
      <c r="O18" s="408"/>
      <c r="P18" s="408"/>
      <c r="Q18" s="408"/>
      <c r="R18" s="408"/>
      <c r="S18" s="408"/>
      <c r="T18" s="408"/>
      <c r="U18" s="408"/>
      <c r="V18" s="408"/>
      <c r="W18" s="408"/>
      <c r="X18" s="408"/>
      <c r="Y18" s="408"/>
      <c r="Z18" s="408"/>
      <c r="AA18" s="414"/>
      <c r="AE18" s="124"/>
      <c r="AF18" s="173"/>
      <c r="AG18" s="166"/>
      <c r="AH18" s="166"/>
      <c r="AJ18" s="709" t="str">
        <f>IF($H$18="","",$H$18)</f>
        <v>東京都港区西新橋〇－〇〇－〇　□□ビル</v>
      </c>
      <c r="AK18" s="710"/>
      <c r="AL18" s="710"/>
      <c r="AM18" s="710"/>
      <c r="AN18" s="710"/>
      <c r="AO18" s="710"/>
      <c r="AP18" s="710"/>
      <c r="AQ18" s="710"/>
      <c r="AR18" s="710"/>
      <c r="AS18" s="710"/>
      <c r="AT18" s="710"/>
      <c r="AU18" s="710"/>
      <c r="AV18" s="710"/>
      <c r="AW18" s="710"/>
      <c r="AX18" s="710"/>
      <c r="AY18" s="710"/>
      <c r="AZ18" s="710"/>
      <c r="BA18" s="710"/>
      <c r="BB18" s="710"/>
      <c r="BC18" s="719"/>
    </row>
    <row r="19" spans="2:56" ht="17.25" customHeight="1" thickBot="1">
      <c r="C19" s="125"/>
      <c r="D19" s="90"/>
      <c r="E19" s="90"/>
      <c r="F19" s="90"/>
      <c r="G19" s="91"/>
      <c r="H19" s="739" t="s">
        <v>1132</v>
      </c>
      <c r="I19" s="740"/>
      <c r="J19" s="444" t="s">
        <v>1142</v>
      </c>
      <c r="K19" s="445"/>
      <c r="L19" s="445"/>
      <c r="M19" s="445"/>
      <c r="N19" s="445"/>
      <c r="O19" s="445"/>
      <c r="P19" s="445"/>
      <c r="Q19" s="741"/>
      <c r="R19" s="742" t="s">
        <v>632</v>
      </c>
      <c r="S19" s="740"/>
      <c r="T19" s="444" t="s">
        <v>1142</v>
      </c>
      <c r="U19" s="445"/>
      <c r="V19" s="445"/>
      <c r="W19" s="445"/>
      <c r="X19" s="445"/>
      <c r="Y19" s="445"/>
      <c r="Z19" s="445"/>
      <c r="AA19" s="741"/>
      <c r="AE19" s="125"/>
      <c r="AF19" s="90"/>
      <c r="AG19" s="90"/>
      <c r="AH19" s="90"/>
      <c r="AI19" s="91"/>
      <c r="AJ19" s="743" t="s">
        <v>628</v>
      </c>
      <c r="AK19" s="744"/>
      <c r="AL19" s="731" t="str">
        <f>IF($J$19="","",$J$19)</f>
        <v>03-****-****</v>
      </c>
      <c r="AM19" s="732"/>
      <c r="AN19" s="732"/>
      <c r="AO19" s="732"/>
      <c r="AP19" s="732"/>
      <c r="AQ19" s="732"/>
      <c r="AR19" s="732"/>
      <c r="AS19" s="28"/>
      <c r="AT19" s="729" t="s">
        <v>632</v>
      </c>
      <c r="AU19" s="730"/>
      <c r="AV19" s="731" t="str">
        <f>IF($T$19="","",$T$19)</f>
        <v>03-****-****</v>
      </c>
      <c r="AW19" s="732"/>
      <c r="AX19" s="732"/>
      <c r="AY19" s="732"/>
      <c r="AZ19" s="732"/>
      <c r="BA19" s="732"/>
      <c r="BB19" s="732"/>
      <c r="BC19" s="29"/>
    </row>
    <row r="20" spans="2:56" ht="17.25" customHeight="1" thickBot="1">
      <c r="C20" s="733" t="s">
        <v>42</v>
      </c>
      <c r="D20" s="734"/>
      <c r="E20" s="734"/>
      <c r="F20" s="734"/>
      <c r="G20" s="734"/>
      <c r="H20" s="735"/>
      <c r="I20" s="733" t="s">
        <v>29</v>
      </c>
      <c r="J20" s="734"/>
      <c r="K20" s="734"/>
      <c r="L20" s="734"/>
      <c r="M20" s="734"/>
      <c r="N20" s="734"/>
      <c r="O20" s="734"/>
      <c r="P20" s="735"/>
      <c r="Q20" s="736" t="s">
        <v>43</v>
      </c>
      <c r="R20" s="737"/>
      <c r="S20" s="737"/>
      <c r="T20" s="737"/>
      <c r="U20" s="737"/>
      <c r="V20" s="738"/>
      <c r="W20" s="736" t="s">
        <v>1113</v>
      </c>
      <c r="X20" s="737"/>
      <c r="Y20" s="737"/>
      <c r="Z20" s="737"/>
      <c r="AA20" s="738"/>
      <c r="AE20" s="733" t="s">
        <v>42</v>
      </c>
      <c r="AF20" s="734"/>
      <c r="AG20" s="734"/>
      <c r="AH20" s="734"/>
      <c r="AI20" s="734"/>
      <c r="AJ20" s="735"/>
      <c r="AK20" s="733" t="s">
        <v>29</v>
      </c>
      <c r="AL20" s="734"/>
      <c r="AM20" s="734"/>
      <c r="AN20" s="734"/>
      <c r="AO20" s="734"/>
      <c r="AP20" s="734"/>
      <c r="AQ20" s="734"/>
      <c r="AR20" s="735"/>
      <c r="AS20" s="736" t="s">
        <v>43</v>
      </c>
      <c r="AT20" s="737"/>
      <c r="AU20" s="737"/>
      <c r="AV20" s="737"/>
      <c r="AW20" s="737"/>
      <c r="AX20" s="738"/>
      <c r="AY20" s="736" t="s">
        <v>1113</v>
      </c>
      <c r="AZ20" s="737"/>
      <c r="BA20" s="737"/>
      <c r="BB20" s="737"/>
      <c r="BC20" s="738"/>
    </row>
    <row r="21" spans="2:56" ht="17.25" customHeight="1" thickBot="1">
      <c r="C21" s="760" t="s">
        <v>1077</v>
      </c>
      <c r="D21" s="761"/>
      <c r="E21" s="762"/>
      <c r="F21" s="481" t="s">
        <v>1185</v>
      </c>
      <c r="G21" s="482"/>
      <c r="H21" s="27"/>
      <c r="I21" s="766" t="s">
        <v>36</v>
      </c>
      <c r="J21" s="767"/>
      <c r="K21" s="767"/>
      <c r="L21" s="767"/>
      <c r="M21" s="767"/>
      <c r="N21" s="767"/>
      <c r="O21" s="767"/>
      <c r="P21" s="768"/>
      <c r="Q21" s="745" t="s">
        <v>233</v>
      </c>
      <c r="R21" s="746"/>
      <c r="S21" s="746"/>
      <c r="T21" s="746"/>
      <c r="U21" s="746"/>
      <c r="V21" s="747"/>
      <c r="W21" s="24"/>
      <c r="AA21" s="27"/>
      <c r="AE21" s="123"/>
      <c r="AF21" s="468" t="str">
        <f>IF($F$21="","",$F$21)</f>
        <v>２０</v>
      </c>
      <c r="AG21" s="469"/>
      <c r="AJ21" s="27"/>
      <c r="AK21" s="766" t="s">
        <v>36</v>
      </c>
      <c r="AL21" s="767"/>
      <c r="AM21" s="767"/>
      <c r="AN21" s="767"/>
      <c r="AO21" s="767"/>
      <c r="AP21" s="767"/>
      <c r="AQ21" s="767"/>
      <c r="AR21" s="768"/>
      <c r="AS21" s="745" t="s">
        <v>233</v>
      </c>
      <c r="AT21" s="746"/>
      <c r="AU21" s="746"/>
      <c r="AV21" s="746"/>
      <c r="AW21" s="746"/>
      <c r="AX21" s="747"/>
      <c r="AY21" s="24"/>
      <c r="BC21" s="27"/>
    </row>
    <row r="22" spans="2:56" ht="17.25" customHeight="1" thickBot="1">
      <c r="C22" s="763"/>
      <c r="D22" s="764"/>
      <c r="E22" s="765"/>
      <c r="F22" s="483"/>
      <c r="G22" s="484"/>
      <c r="H22" s="167"/>
      <c r="I22" s="751" t="s">
        <v>633</v>
      </c>
      <c r="J22" s="752"/>
      <c r="K22" s="752"/>
      <c r="L22" s="752"/>
      <c r="M22" s="753"/>
      <c r="N22" s="459"/>
      <c r="O22" s="460"/>
      <c r="P22" s="27"/>
      <c r="Q22" s="748"/>
      <c r="R22" s="749"/>
      <c r="S22" s="749"/>
      <c r="T22" s="749"/>
      <c r="U22" s="749"/>
      <c r="V22" s="750"/>
      <c r="W22" s="148"/>
      <c r="X22"/>
      <c r="Y22" s="42"/>
      <c r="Z22" s="149"/>
      <c r="AA22" s="150"/>
      <c r="AB22" s="30"/>
      <c r="AE22" s="122" t="s">
        <v>1081</v>
      </c>
      <c r="AF22" s="470"/>
      <c r="AG22" s="471"/>
      <c r="AH22" s="754" t="s">
        <v>1082</v>
      </c>
      <c r="AI22" s="755"/>
      <c r="AJ22" s="756"/>
      <c r="AK22" s="751" t="s">
        <v>633</v>
      </c>
      <c r="AL22" s="752"/>
      <c r="AM22" s="752"/>
      <c r="AN22" s="752"/>
      <c r="AO22" s="753"/>
      <c r="AP22" s="468" t="str">
        <f>IF($N$22="","",$N$22)</f>
        <v/>
      </c>
      <c r="AQ22" s="469"/>
      <c r="AR22" s="27"/>
      <c r="AS22" s="748"/>
      <c r="AT22" s="749"/>
      <c r="AU22" s="749"/>
      <c r="AV22" s="749"/>
      <c r="AW22" s="749"/>
      <c r="AX22" s="750"/>
      <c r="AY22" s="148"/>
      <c r="AZ22"/>
      <c r="BA22" s="42"/>
      <c r="BB22" s="149"/>
      <c r="BC22" s="150"/>
    </row>
    <row r="23" spans="2:56" ht="17.25" customHeight="1" thickBot="1">
      <c r="B23" s="27"/>
      <c r="H23" s="27"/>
      <c r="I23" s="24"/>
      <c r="J23" s="757" t="s">
        <v>1079</v>
      </c>
      <c r="K23" s="758"/>
      <c r="L23" s="758"/>
      <c r="M23" s="759"/>
      <c r="N23" s="461"/>
      <c r="O23" s="462"/>
      <c r="P23" s="27"/>
      <c r="Q23" s="66"/>
      <c r="V23" s="27"/>
      <c r="W23" s="151"/>
      <c r="X23" s="152"/>
      <c r="Y23" s="152"/>
      <c r="Z23" s="149"/>
      <c r="AA23" s="150"/>
      <c r="AB23" s="30"/>
      <c r="AE23" s="24"/>
      <c r="AJ23" s="27"/>
      <c r="AK23" s="24"/>
      <c r="AL23" s="757" t="s">
        <v>1079</v>
      </c>
      <c r="AM23" s="758"/>
      <c r="AN23" s="758"/>
      <c r="AO23" s="759"/>
      <c r="AP23" s="470"/>
      <c r="AQ23" s="471"/>
      <c r="AR23" s="27"/>
      <c r="AS23" s="66"/>
      <c r="AX23" s="27"/>
      <c r="AY23" s="151"/>
      <c r="AZ23" s="152"/>
      <c r="BA23" s="152"/>
      <c r="BB23" s="149"/>
      <c r="BC23" s="150"/>
    </row>
    <row r="24" spans="2:56" ht="17.25" customHeight="1">
      <c r="C24" s="769" t="s">
        <v>634</v>
      </c>
      <c r="D24" s="773"/>
      <c r="E24" s="774"/>
      <c r="F24" s="459" t="s">
        <v>298</v>
      </c>
      <c r="G24" s="460"/>
      <c r="H24" s="27"/>
      <c r="I24" s="751" t="s">
        <v>635</v>
      </c>
      <c r="J24" s="752"/>
      <c r="K24" s="752"/>
      <c r="L24" s="752"/>
      <c r="M24" s="753"/>
      <c r="N24" s="459" t="s">
        <v>1111</v>
      </c>
      <c r="O24" s="460"/>
      <c r="P24" s="27"/>
      <c r="Q24" s="769" t="s">
        <v>634</v>
      </c>
      <c r="R24" s="773"/>
      <c r="S24" s="774"/>
      <c r="T24" s="459" t="s">
        <v>1112</v>
      </c>
      <c r="U24" s="460"/>
      <c r="V24" s="27"/>
      <c r="W24" s="148"/>
      <c r="X24" s="42"/>
      <c r="Y24" s="42"/>
      <c r="Z24" s="153"/>
      <c r="AA24" s="154"/>
      <c r="AB24" s="30"/>
      <c r="AE24" s="769" t="s">
        <v>634</v>
      </c>
      <c r="AF24" s="770"/>
      <c r="AG24" s="771"/>
      <c r="AH24" s="468" t="str">
        <f>IF($F$24="","",$F$24)</f>
        <v>Ａ２</v>
      </c>
      <c r="AI24" s="469"/>
      <c r="AJ24" s="27"/>
      <c r="AK24" s="751" t="s">
        <v>635</v>
      </c>
      <c r="AL24" s="752"/>
      <c r="AM24" s="752"/>
      <c r="AN24" s="752"/>
      <c r="AO24" s="753"/>
      <c r="AP24" s="468" t="str">
        <f>IF($N$24="","",$N$24)</f>
        <v>Ｓ２</v>
      </c>
      <c r="AQ24" s="469"/>
      <c r="AR24" s="27"/>
      <c r="AS24" s="769" t="s">
        <v>634</v>
      </c>
      <c r="AT24" s="770"/>
      <c r="AU24" s="771"/>
      <c r="AV24" s="468" t="str">
        <f>IF($T$24="","",$T$24)</f>
        <v>Ａ１</v>
      </c>
      <c r="AW24" s="469"/>
      <c r="AX24" s="27"/>
      <c r="AY24" s="148"/>
      <c r="AZ24" s="42"/>
      <c r="BA24" s="42"/>
      <c r="BB24" s="153"/>
      <c r="BC24" s="154"/>
    </row>
    <row r="25" spans="2:56" ht="17.25" customHeight="1" thickBot="1">
      <c r="C25" s="775"/>
      <c r="D25" s="773"/>
      <c r="E25" s="774"/>
      <c r="F25" s="461"/>
      <c r="G25" s="462"/>
      <c r="H25" s="27" t="s">
        <v>181</v>
      </c>
      <c r="I25" s="24"/>
      <c r="J25" s="757" t="s">
        <v>1080</v>
      </c>
      <c r="K25" s="758"/>
      <c r="L25" s="758"/>
      <c r="M25" s="759"/>
      <c r="N25" s="461"/>
      <c r="O25" s="462"/>
      <c r="P25" s="27"/>
      <c r="Q25" s="775"/>
      <c r="R25" s="773"/>
      <c r="S25" s="774"/>
      <c r="T25" s="461"/>
      <c r="U25" s="462"/>
      <c r="V25" s="27" t="s">
        <v>181</v>
      </c>
      <c r="W25" s="151"/>
      <c r="X25" s="152"/>
      <c r="Y25" s="152"/>
      <c r="Z25" s="153"/>
      <c r="AA25" s="154"/>
      <c r="AB25" s="30"/>
      <c r="AE25" s="772"/>
      <c r="AF25" s="770"/>
      <c r="AG25" s="771"/>
      <c r="AH25" s="470"/>
      <c r="AI25" s="471"/>
      <c r="AJ25" s="27" t="s">
        <v>181</v>
      </c>
      <c r="AK25" s="24"/>
      <c r="AL25" s="757" t="s">
        <v>1080</v>
      </c>
      <c r="AM25" s="758"/>
      <c r="AN25" s="758"/>
      <c r="AO25" s="759"/>
      <c r="AP25" s="470"/>
      <c r="AQ25" s="471"/>
      <c r="AR25" s="27"/>
      <c r="AS25" s="772"/>
      <c r="AT25" s="770"/>
      <c r="AU25" s="771"/>
      <c r="AV25" s="470"/>
      <c r="AW25" s="471"/>
      <c r="AX25" s="27" t="s">
        <v>181</v>
      </c>
      <c r="AY25" s="151"/>
      <c r="AZ25" s="152"/>
      <c r="BA25" s="152"/>
      <c r="BB25" s="153"/>
      <c r="BC25" s="154"/>
      <c r="BD25" s="30"/>
    </row>
    <row r="26" spans="2:56" ht="17.25" customHeight="1">
      <c r="C26" s="769" t="s">
        <v>636</v>
      </c>
      <c r="D26" s="773"/>
      <c r="E26" s="774"/>
      <c r="F26" s="495" t="s">
        <v>1110</v>
      </c>
      <c r="G26" s="496"/>
      <c r="H26" s="27"/>
      <c r="I26" s="751" t="s">
        <v>637</v>
      </c>
      <c r="J26" s="752"/>
      <c r="K26" s="752"/>
      <c r="L26" s="752"/>
      <c r="M26" s="753"/>
      <c r="N26" s="459" t="s">
        <v>1112</v>
      </c>
      <c r="O26" s="460"/>
      <c r="P26" s="27"/>
      <c r="Q26" s="769" t="s">
        <v>636</v>
      </c>
      <c r="R26" s="773"/>
      <c r="S26" s="774"/>
      <c r="T26" s="495" t="s">
        <v>1111</v>
      </c>
      <c r="U26" s="496"/>
      <c r="V26" s="27"/>
      <c r="W26" s="148"/>
      <c r="X26" s="42"/>
      <c r="Y26" s="42"/>
      <c r="Z26" s="153"/>
      <c r="AA26" s="154"/>
      <c r="AB26" s="30"/>
      <c r="AE26" s="769" t="s">
        <v>636</v>
      </c>
      <c r="AF26" s="770"/>
      <c r="AG26" s="771"/>
      <c r="AH26" s="468" t="str">
        <f>IF($F$26="","",$F$26)</f>
        <v>Ｓ３</v>
      </c>
      <c r="AI26" s="469"/>
      <c r="AJ26" s="27"/>
      <c r="AK26" s="751" t="s">
        <v>637</v>
      </c>
      <c r="AL26" s="752"/>
      <c r="AM26" s="752"/>
      <c r="AN26" s="752"/>
      <c r="AO26" s="753"/>
      <c r="AP26" s="468" t="str">
        <f>IF($N$26="","",$N$26)</f>
        <v>Ａ１</v>
      </c>
      <c r="AQ26" s="469"/>
      <c r="AR26" s="27"/>
      <c r="AS26" s="769" t="s">
        <v>636</v>
      </c>
      <c r="AT26" s="770"/>
      <c r="AU26" s="771"/>
      <c r="AV26" s="468" t="str">
        <f>IF($T$26="","",$T$26)</f>
        <v>Ｓ２</v>
      </c>
      <c r="AW26" s="469"/>
      <c r="AX26" s="27"/>
      <c r="AY26" s="148"/>
      <c r="AZ26" s="42"/>
      <c r="BA26" s="42"/>
      <c r="BB26" s="153"/>
      <c r="BC26" s="154"/>
      <c r="BD26" s="30"/>
    </row>
    <row r="27" spans="2:56" ht="17.25" customHeight="1" thickBot="1">
      <c r="C27" s="775"/>
      <c r="D27" s="773"/>
      <c r="E27" s="774"/>
      <c r="F27" s="497"/>
      <c r="G27" s="498"/>
      <c r="H27" s="27" t="s">
        <v>181</v>
      </c>
      <c r="I27" s="24"/>
      <c r="J27" s="757" t="s">
        <v>1078</v>
      </c>
      <c r="K27" s="758"/>
      <c r="L27" s="758"/>
      <c r="M27" s="759"/>
      <c r="N27" s="461"/>
      <c r="O27" s="462"/>
      <c r="P27" s="27"/>
      <c r="Q27" s="775"/>
      <c r="R27" s="773"/>
      <c r="S27" s="774"/>
      <c r="T27" s="497"/>
      <c r="U27" s="498"/>
      <c r="V27" s="27" t="s">
        <v>181</v>
      </c>
      <c r="W27" s="151"/>
      <c r="X27" s="152"/>
      <c r="Y27" s="152"/>
      <c r="Z27" s="153"/>
      <c r="AA27" s="154"/>
      <c r="AB27" s="30"/>
      <c r="AE27" s="772"/>
      <c r="AF27" s="770"/>
      <c r="AG27" s="771"/>
      <c r="AH27" s="470"/>
      <c r="AI27" s="471"/>
      <c r="AJ27" s="27" t="s">
        <v>181</v>
      </c>
      <c r="AK27" s="24"/>
      <c r="AL27" s="757" t="s">
        <v>1078</v>
      </c>
      <c r="AM27" s="758"/>
      <c r="AN27" s="758"/>
      <c r="AO27" s="759"/>
      <c r="AP27" s="470"/>
      <c r="AQ27" s="471"/>
      <c r="AR27" s="27"/>
      <c r="AS27" s="772"/>
      <c r="AT27" s="770"/>
      <c r="AU27" s="771"/>
      <c r="AV27" s="470"/>
      <c r="AW27" s="471"/>
      <c r="AX27" s="27" t="s">
        <v>181</v>
      </c>
      <c r="AY27" s="151"/>
      <c r="AZ27" s="152"/>
      <c r="BA27" s="152"/>
      <c r="BB27" s="153"/>
      <c r="BC27" s="154"/>
      <c r="BD27" s="30"/>
    </row>
    <row r="28" spans="2:56" ht="17.25" customHeight="1" thickBot="1">
      <c r="C28" s="24"/>
      <c r="H28" s="27"/>
      <c r="I28" s="776" t="s">
        <v>638</v>
      </c>
      <c r="J28" s="777"/>
      <c r="K28" s="777"/>
      <c r="L28" s="777"/>
      <c r="M28" s="777"/>
      <c r="N28" s="777"/>
      <c r="O28" s="777"/>
      <c r="P28" s="778"/>
      <c r="Q28" s="24"/>
      <c r="V28" s="27"/>
      <c r="W28" s="155"/>
      <c r="X28" s="136"/>
      <c r="Y28" s="136"/>
      <c r="Z28" s="149"/>
      <c r="AA28" s="150"/>
      <c r="AB28" s="30"/>
      <c r="AE28" s="24"/>
      <c r="AJ28" s="27"/>
      <c r="AK28" s="776" t="s">
        <v>638</v>
      </c>
      <c r="AL28" s="777"/>
      <c r="AM28" s="777"/>
      <c r="AN28" s="779"/>
      <c r="AO28" s="779"/>
      <c r="AP28" s="777"/>
      <c r="AQ28" s="777"/>
      <c r="AR28" s="778"/>
      <c r="AS28" s="24"/>
      <c r="AX28" s="27"/>
      <c r="AY28" s="155"/>
      <c r="AZ28" s="136"/>
      <c r="BA28" s="136"/>
      <c r="BB28" s="149"/>
      <c r="BC28" s="150"/>
      <c r="BD28" s="30"/>
    </row>
    <row r="29" spans="2:56" ht="17.25" customHeight="1">
      <c r="C29" s="780" t="s">
        <v>639</v>
      </c>
      <c r="D29" s="782" t="str">
        <f>IF($F$24="","",$F$24)</f>
        <v>Ａ２</v>
      </c>
      <c r="E29" s="783"/>
      <c r="F29" s="786" t="str">
        <f>SUBSTITUTE(F26,"Ｓ","・Ｓ")</f>
        <v>・Ｓ３</v>
      </c>
      <c r="G29" s="787"/>
      <c r="H29" s="788"/>
      <c r="I29" s="24"/>
      <c r="K29" s="791" t="s">
        <v>224</v>
      </c>
      <c r="L29" s="792"/>
      <c r="M29" s="468">
        <f>COUNTA($N$22:$O$27)</f>
        <v>2</v>
      </c>
      <c r="N29" s="469"/>
      <c r="P29" s="27"/>
      <c r="Q29" s="793" t="s">
        <v>639</v>
      </c>
      <c r="R29" s="782" t="str">
        <f>IF($T$24="","",$T$24)</f>
        <v>Ａ１</v>
      </c>
      <c r="S29" s="783"/>
      <c r="T29" s="795" t="str">
        <f>SUBSTITUTE(T26,"Ｓ","・Ｓ")</f>
        <v>・Ｓ２</v>
      </c>
      <c r="U29" s="795"/>
      <c r="V29" s="796"/>
      <c r="W29" s="165"/>
      <c r="X29" s="136"/>
      <c r="Y29" s="136"/>
      <c r="Z29" s="149"/>
      <c r="AA29" s="150"/>
      <c r="AB29" s="30"/>
      <c r="AE29" s="780" t="s">
        <v>639</v>
      </c>
      <c r="AF29" s="782" t="str">
        <f>IF($D$29="","",$D$29)</f>
        <v>Ａ２</v>
      </c>
      <c r="AG29" s="783"/>
      <c r="AH29" s="786" t="str">
        <f>IF($F$29="","",$F$29)</f>
        <v>・Ｓ３</v>
      </c>
      <c r="AI29" s="787"/>
      <c r="AJ29" s="788"/>
      <c r="AK29" s="24"/>
      <c r="AL29" s="791" t="s">
        <v>224</v>
      </c>
      <c r="AM29" s="792"/>
      <c r="AN29" s="468">
        <f>IF($M$29="","",$M$29)</f>
        <v>2</v>
      </c>
      <c r="AO29" s="469"/>
      <c r="AP29" s="24"/>
      <c r="AR29" s="27"/>
      <c r="AS29" s="793" t="s">
        <v>639</v>
      </c>
      <c r="AT29" s="782" t="str">
        <f>IF($R$29="","",$R$29)</f>
        <v>Ａ１</v>
      </c>
      <c r="AU29" s="783"/>
      <c r="AV29" s="786" t="str">
        <f>IF($T$29="","",$T$29)</f>
        <v>・Ｓ２</v>
      </c>
      <c r="AW29" s="787"/>
      <c r="AX29" s="788"/>
      <c r="AY29" s="165"/>
      <c r="AZ29" s="136"/>
      <c r="BA29" s="136"/>
      <c r="BB29" s="149"/>
      <c r="BC29" s="150"/>
      <c r="BD29" s="30"/>
    </row>
    <row r="30" spans="2:56" ht="17.25" customHeight="1" thickBot="1">
      <c r="C30" s="781"/>
      <c r="D30" s="784"/>
      <c r="E30" s="785"/>
      <c r="F30" s="789"/>
      <c r="G30" s="789"/>
      <c r="H30" s="790"/>
      <c r="I30" s="92"/>
      <c r="J30" s="93"/>
      <c r="K30" s="789"/>
      <c r="L30" s="790"/>
      <c r="M30" s="470"/>
      <c r="N30" s="471"/>
      <c r="O30" s="93"/>
      <c r="P30" s="94"/>
      <c r="Q30" s="794"/>
      <c r="R30" s="784"/>
      <c r="S30" s="785"/>
      <c r="T30" s="797"/>
      <c r="U30" s="797"/>
      <c r="V30" s="798"/>
      <c r="W30" s="31"/>
      <c r="X30" s="32"/>
      <c r="Y30" s="32"/>
      <c r="Z30" s="32"/>
      <c r="AA30" s="33"/>
      <c r="AE30" s="781"/>
      <c r="AF30" s="784"/>
      <c r="AG30" s="785"/>
      <c r="AH30" s="789"/>
      <c r="AI30" s="789"/>
      <c r="AJ30" s="790"/>
      <c r="AK30" s="92"/>
      <c r="AL30" s="789"/>
      <c r="AM30" s="790"/>
      <c r="AN30" s="470"/>
      <c r="AO30" s="471"/>
      <c r="AP30" s="92"/>
      <c r="AQ30" s="93"/>
      <c r="AR30" s="94"/>
      <c r="AS30" s="794"/>
      <c r="AT30" s="784"/>
      <c r="AU30" s="785"/>
      <c r="AV30" s="789"/>
      <c r="AW30" s="789"/>
      <c r="AX30" s="790"/>
      <c r="AY30" s="31"/>
      <c r="AZ30" s="32"/>
      <c r="BA30" s="32"/>
      <c r="BB30" s="32"/>
      <c r="BC30" s="33"/>
      <c r="BD30" s="30"/>
    </row>
    <row r="31" spans="2:56" ht="17.25" customHeight="1">
      <c r="C31" s="799" t="s">
        <v>41</v>
      </c>
      <c r="D31" s="800"/>
      <c r="E31" s="800"/>
      <c r="F31" s="800"/>
      <c r="G31" s="801"/>
      <c r="H31" s="805" t="s">
        <v>178</v>
      </c>
      <c r="I31" s="806"/>
      <c r="J31" s="806"/>
      <c r="K31" s="806"/>
      <c r="L31" s="806"/>
      <c r="M31" s="806"/>
      <c r="N31" s="806"/>
      <c r="O31" s="663"/>
      <c r="P31" s="663"/>
      <c r="Q31" s="807"/>
      <c r="R31" s="807"/>
      <c r="S31" s="807"/>
      <c r="T31" s="807"/>
      <c r="U31" s="807"/>
      <c r="V31" s="737"/>
      <c r="W31" s="736" t="s">
        <v>179</v>
      </c>
      <c r="X31" s="737"/>
      <c r="Y31" s="737"/>
      <c r="Z31" s="737"/>
      <c r="AA31" s="738"/>
      <c r="BD31" s="30"/>
    </row>
    <row r="32" spans="2:56" ht="17.25" customHeight="1">
      <c r="C32" s="802"/>
      <c r="D32" s="803"/>
      <c r="E32" s="803"/>
      <c r="F32" s="803"/>
      <c r="G32" s="804"/>
      <c r="H32" s="34" t="s">
        <v>180</v>
      </c>
      <c r="I32" s="35"/>
      <c r="J32" s="36"/>
      <c r="K32" s="35"/>
      <c r="L32" s="37"/>
      <c r="M32" s="35"/>
      <c r="N32" s="35"/>
      <c r="O32" s="37"/>
      <c r="P32" s="35"/>
      <c r="Q32" s="37"/>
      <c r="R32" s="37"/>
      <c r="S32" s="37"/>
      <c r="T32" s="37"/>
      <c r="U32" s="38"/>
      <c r="V32" s="158"/>
      <c r="W32" s="808">
        <f>IF($M$29="","",VLOOKUP($M$29,受験料,2,FALSE))</f>
        <v>14000</v>
      </c>
      <c r="X32" s="809"/>
      <c r="Y32" s="809"/>
      <c r="Z32" s="809"/>
      <c r="AA32" s="810"/>
      <c r="AD32" s="129" t="s">
        <v>176</v>
      </c>
      <c r="AE32"/>
      <c r="AG32"/>
      <c r="AH32"/>
      <c r="AI32"/>
      <c r="AJ32"/>
      <c r="AK32"/>
      <c r="AL32"/>
      <c r="AM32"/>
    </row>
    <row r="33" spans="3:63" ht="17.25" customHeight="1">
      <c r="C33" s="802"/>
      <c r="D33" s="803"/>
      <c r="E33" s="803"/>
      <c r="F33" s="803"/>
      <c r="G33" s="804"/>
      <c r="H33" s="34" t="s">
        <v>1126</v>
      </c>
      <c r="I33" s="156"/>
      <c r="J33" s="156"/>
      <c r="K33" s="156"/>
      <c r="L33" s="156"/>
      <c r="M33" s="156"/>
      <c r="N33" s="156"/>
      <c r="O33" s="35"/>
      <c r="P33" s="35"/>
      <c r="Q33" s="37"/>
      <c r="R33" s="37"/>
      <c r="S33" s="37"/>
      <c r="T33" s="37"/>
      <c r="U33" s="157"/>
      <c r="V33" s="158"/>
      <c r="W33" s="174" t="str">
        <f>IF($Z$22="","",VLOOKUP($Z$22,講習会,2,FALSE))</f>
        <v/>
      </c>
      <c r="X33" s="175"/>
      <c r="Y33" s="175"/>
      <c r="Z33" s="175"/>
      <c r="AA33" s="176" t="s">
        <v>1124</v>
      </c>
      <c r="AD33" s="171" t="s">
        <v>1087</v>
      </c>
      <c r="AE33" s="110" t="s">
        <v>1150</v>
      </c>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811" t="s">
        <v>1130</v>
      </c>
      <c r="BC33" s="812"/>
      <c r="BD33" s="813"/>
    </row>
    <row r="34" spans="3:63" ht="17.25" customHeight="1">
      <c r="C34" s="802"/>
      <c r="D34" s="803"/>
      <c r="E34" s="803"/>
      <c r="F34" s="803"/>
      <c r="G34" s="804"/>
      <c r="H34" s="40" t="s">
        <v>1114</v>
      </c>
      <c r="I34" s="156"/>
      <c r="J34" s="156"/>
      <c r="K34" s="156"/>
      <c r="L34" s="156"/>
      <c r="M34" s="156"/>
      <c r="N34" s="156"/>
      <c r="O34" s="156"/>
      <c r="P34" s="156"/>
      <c r="Q34" s="156"/>
      <c r="R34" s="156"/>
      <c r="S34" s="64"/>
      <c r="T34" s="60"/>
      <c r="U34" s="64"/>
      <c r="V34" s="95"/>
      <c r="W34" s="814" t="s">
        <v>508</v>
      </c>
      <c r="X34" s="815"/>
      <c r="Y34" s="557" t="s">
        <v>509</v>
      </c>
      <c r="Z34" s="816"/>
      <c r="AA34" s="817"/>
      <c r="AC34" s="141"/>
      <c r="AD34" s="110"/>
      <c r="AE34" s="110" t="s">
        <v>1182</v>
      </c>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818" t="str">
        <f>IF($AY$11="","",$AY$11)</f>
        <v>05東京</v>
      </c>
      <c r="BC34" s="819"/>
      <c r="BD34" s="820"/>
    </row>
    <row r="35" spans="3:63" ht="17.25" customHeight="1">
      <c r="C35" s="826"/>
      <c r="D35" s="827"/>
      <c r="E35" s="827"/>
      <c r="F35" s="827"/>
      <c r="G35" s="828"/>
      <c r="H35" s="833" t="s">
        <v>1186</v>
      </c>
      <c r="I35" s="834"/>
      <c r="J35" s="834"/>
      <c r="K35" s="834"/>
      <c r="L35" s="834"/>
      <c r="M35" s="834"/>
      <c r="N35" s="834"/>
      <c r="O35" s="834"/>
      <c r="P35" s="834"/>
      <c r="Q35" s="834"/>
      <c r="R35" s="834"/>
      <c r="S35" s="834"/>
      <c r="T35" s="834"/>
      <c r="U35" s="658">
        <v>2580</v>
      </c>
      <c r="V35" s="659"/>
      <c r="W35" s="835">
        <v>1</v>
      </c>
      <c r="X35" s="836"/>
      <c r="Y35" s="837">
        <f>U35*W35</f>
        <v>2580</v>
      </c>
      <c r="Z35" s="714"/>
      <c r="AA35" s="810"/>
      <c r="AC35" s="141"/>
      <c r="AI35" s="110"/>
      <c r="AJ35" s="110"/>
      <c r="AK35" s="110"/>
      <c r="AL35" s="110"/>
      <c r="AM35" s="110"/>
      <c r="AN35" s="110"/>
      <c r="AO35" s="110"/>
      <c r="AP35" s="110"/>
      <c r="AQ35" s="110"/>
      <c r="AR35" s="110"/>
      <c r="AS35" s="110"/>
      <c r="AT35" s="110"/>
      <c r="AU35" s="110"/>
      <c r="AV35" s="110"/>
      <c r="AW35" s="110"/>
      <c r="AX35" s="110"/>
      <c r="AY35" s="110"/>
      <c r="AZ35" s="110"/>
      <c r="BA35" s="110"/>
      <c r="BB35" s="821"/>
      <c r="BC35" s="822"/>
      <c r="BD35" s="820"/>
      <c r="BG35" s="1"/>
    </row>
    <row r="36" spans="3:63" ht="17.25" customHeight="1">
      <c r="C36" s="829"/>
      <c r="D36" s="827"/>
      <c r="E36" s="827"/>
      <c r="F36" s="827"/>
      <c r="G36" s="828"/>
      <c r="H36" s="833" t="s">
        <v>1187</v>
      </c>
      <c r="I36" s="834"/>
      <c r="J36" s="834"/>
      <c r="K36" s="834"/>
      <c r="L36" s="834"/>
      <c r="M36" s="834"/>
      <c r="N36" s="834"/>
      <c r="O36" s="834"/>
      <c r="P36" s="834"/>
      <c r="Q36" s="834"/>
      <c r="R36" s="834"/>
      <c r="S36" s="834"/>
      <c r="T36" s="834"/>
      <c r="U36" s="658">
        <v>2360</v>
      </c>
      <c r="V36" s="659"/>
      <c r="W36" s="835">
        <v>1</v>
      </c>
      <c r="X36" s="836"/>
      <c r="Y36" s="837">
        <f t="shared" ref="Y36:Y38" si="0">U36*W36</f>
        <v>2360</v>
      </c>
      <c r="Z36" s="714"/>
      <c r="AA36" s="810"/>
      <c r="AC36" s="141"/>
      <c r="AD36" s="134" t="s">
        <v>1088</v>
      </c>
      <c r="AE36" s="110" t="s">
        <v>1152</v>
      </c>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821"/>
      <c r="BC36" s="822"/>
      <c r="BD36" s="820"/>
      <c r="BG36" s="1"/>
    </row>
    <row r="37" spans="3:63" ht="17.25" customHeight="1">
      <c r="C37" s="829"/>
      <c r="D37" s="827"/>
      <c r="E37" s="827"/>
      <c r="F37" s="827"/>
      <c r="G37" s="828"/>
      <c r="H37" s="833" t="s">
        <v>1188</v>
      </c>
      <c r="I37" s="834"/>
      <c r="J37" s="834"/>
      <c r="K37" s="834"/>
      <c r="L37" s="834"/>
      <c r="M37" s="834"/>
      <c r="N37" s="834"/>
      <c r="O37" s="834"/>
      <c r="P37" s="834"/>
      <c r="Q37" s="834"/>
      <c r="R37" s="834"/>
      <c r="S37" s="834"/>
      <c r="T37" s="834"/>
      <c r="U37" s="658">
        <v>2360</v>
      </c>
      <c r="V37" s="659"/>
      <c r="W37" s="835">
        <v>1</v>
      </c>
      <c r="X37" s="836"/>
      <c r="Y37" s="837">
        <f t="shared" si="0"/>
        <v>2360</v>
      </c>
      <c r="Z37" s="714"/>
      <c r="AA37" s="810"/>
      <c r="AC37" s="141"/>
      <c r="AD37" s="110"/>
      <c r="AE37" s="110" t="s">
        <v>1107</v>
      </c>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823"/>
      <c r="BC37" s="824"/>
      <c r="BD37" s="825"/>
      <c r="BG37" s="1"/>
    </row>
    <row r="38" spans="3:63" ht="17.25" customHeight="1">
      <c r="C38" s="829"/>
      <c r="D38" s="827"/>
      <c r="E38" s="827"/>
      <c r="F38" s="827"/>
      <c r="G38" s="828"/>
      <c r="H38" s="833" t="s">
        <v>1196</v>
      </c>
      <c r="I38" s="834"/>
      <c r="J38" s="834"/>
      <c r="K38" s="834"/>
      <c r="L38" s="834"/>
      <c r="M38" s="834"/>
      <c r="N38" s="834"/>
      <c r="O38" s="834"/>
      <c r="P38" s="834"/>
      <c r="Q38" s="834"/>
      <c r="R38" s="834"/>
      <c r="S38" s="834"/>
      <c r="T38" s="834"/>
      <c r="U38" s="658">
        <v>3130</v>
      </c>
      <c r="V38" s="659"/>
      <c r="W38" s="835">
        <v>1</v>
      </c>
      <c r="X38" s="836"/>
      <c r="Y38" s="837">
        <f t="shared" si="0"/>
        <v>3130</v>
      </c>
      <c r="Z38" s="714"/>
      <c r="AA38" s="810"/>
      <c r="AC38" s="141"/>
      <c r="AD38" s="110"/>
      <c r="AE38" s="110" t="s">
        <v>1127</v>
      </c>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60"/>
      <c r="BC38" s="160"/>
      <c r="BD38" s="160"/>
      <c r="BG38" s="1"/>
    </row>
    <row r="39" spans="3:63" ht="17.25" customHeight="1" thickBot="1">
      <c r="C39" s="830"/>
      <c r="D39" s="831"/>
      <c r="E39" s="831"/>
      <c r="F39" s="831"/>
      <c r="G39" s="832"/>
      <c r="H39" s="838" t="s">
        <v>265</v>
      </c>
      <c r="I39" s="839"/>
      <c r="J39" s="839"/>
      <c r="K39" s="839"/>
      <c r="L39" s="839"/>
      <c r="M39" s="839"/>
      <c r="N39" s="839"/>
      <c r="O39" s="839"/>
      <c r="P39" s="839"/>
      <c r="Q39" s="839"/>
      <c r="R39" s="839"/>
      <c r="S39" s="840"/>
      <c r="T39" s="840"/>
      <c r="U39" s="840"/>
      <c r="V39" s="841"/>
      <c r="W39" s="842">
        <f>SUM($W$32:$Z$33)+SUM(Y35:AA38)</f>
        <v>24430</v>
      </c>
      <c r="X39" s="843"/>
      <c r="Y39" s="843"/>
      <c r="Z39" s="843"/>
      <c r="AA39" s="844"/>
      <c r="AC39" s="141"/>
      <c r="AI39" s="110"/>
      <c r="AJ39" s="110"/>
      <c r="AK39" s="110"/>
      <c r="AL39" s="110"/>
      <c r="AM39" s="110"/>
      <c r="AN39" s="110"/>
      <c r="AO39" s="110"/>
      <c r="AP39" s="110"/>
      <c r="AQ39" s="110"/>
      <c r="AR39" s="110"/>
      <c r="AS39" s="110"/>
      <c r="AT39" s="110"/>
      <c r="AU39" s="110"/>
      <c r="AV39" s="110"/>
      <c r="AW39" s="110"/>
      <c r="AX39" s="110"/>
      <c r="AY39" s="110"/>
      <c r="AZ39" s="110"/>
      <c r="BA39" s="110"/>
      <c r="BB39" s="161"/>
      <c r="BC39" s="162"/>
      <c r="BD39" s="161"/>
    </row>
    <row r="40" spans="3:63" ht="17.25" customHeight="1" thickBot="1">
      <c r="C40" s="856" t="s">
        <v>435</v>
      </c>
      <c r="D40" s="857"/>
      <c r="E40" s="857"/>
      <c r="F40" s="857"/>
      <c r="G40" s="858"/>
      <c r="H40" s="646"/>
      <c r="I40" s="647"/>
      <c r="J40" s="647"/>
      <c r="K40" s="647"/>
      <c r="L40" s="647"/>
      <c r="M40" s="859"/>
      <c r="N40" s="860" t="s">
        <v>171</v>
      </c>
      <c r="O40" s="861"/>
      <c r="P40" s="862" t="s">
        <v>1024</v>
      </c>
      <c r="Q40" s="863"/>
      <c r="R40" s="863"/>
      <c r="S40" s="863"/>
      <c r="T40" s="646" t="s">
        <v>1144</v>
      </c>
      <c r="U40" s="648"/>
      <c r="V40" s="648"/>
      <c r="W40" s="648"/>
      <c r="X40" s="648"/>
      <c r="Y40" s="648"/>
      <c r="Z40" s="648"/>
      <c r="AA40" s="653"/>
      <c r="AC40" s="141"/>
      <c r="AD40" s="171" t="s">
        <v>1089</v>
      </c>
      <c r="AE40" s="110" t="s">
        <v>1154</v>
      </c>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61"/>
      <c r="BC40" s="161"/>
      <c r="BD40" s="161"/>
    </row>
    <row r="41" spans="3:63" ht="17.25" customHeight="1">
      <c r="C41" s="180" t="s">
        <v>1190</v>
      </c>
      <c r="AC41" s="141"/>
      <c r="AI41" s="110"/>
      <c r="AJ41" s="110"/>
      <c r="AK41" s="110"/>
      <c r="AL41" s="110"/>
      <c r="AM41" s="110"/>
      <c r="AN41" s="110"/>
      <c r="AO41" s="110"/>
      <c r="AP41" s="110"/>
      <c r="AQ41" s="110"/>
      <c r="AR41" s="110"/>
      <c r="AS41" s="110"/>
      <c r="AT41" s="110"/>
      <c r="AU41" s="110"/>
      <c r="AV41" s="110"/>
      <c r="AW41" s="110"/>
      <c r="AX41" s="110"/>
      <c r="AY41" s="110"/>
      <c r="AZ41" s="110"/>
      <c r="BA41" s="110"/>
      <c r="BB41" s="161"/>
      <c r="BC41" s="161"/>
      <c r="BD41" s="161"/>
    </row>
    <row r="42" spans="3:63" ht="17.25" customHeight="1" thickBot="1">
      <c r="C42" s="181" t="s">
        <v>1191</v>
      </c>
      <c r="AC42" s="141"/>
      <c r="AI42" s="110"/>
      <c r="AJ42" s="110"/>
      <c r="AK42" s="110"/>
      <c r="AL42" s="110"/>
      <c r="AM42" s="110"/>
      <c r="AN42" s="110"/>
      <c r="AO42" s="110"/>
      <c r="AP42" s="110"/>
      <c r="AQ42" s="110"/>
      <c r="AR42" s="110"/>
      <c r="AS42" s="110"/>
      <c r="AT42" s="110"/>
      <c r="AU42" s="110"/>
      <c r="AV42" s="110"/>
      <c r="AW42" s="110"/>
      <c r="AX42" s="110"/>
      <c r="AY42" s="110"/>
      <c r="AZ42" s="110"/>
      <c r="BA42" s="110"/>
      <c r="BB42" s="161"/>
      <c r="BC42" s="161"/>
      <c r="BD42" s="161"/>
    </row>
    <row r="43" spans="3:63" ht="17.25" customHeight="1">
      <c r="C43" s="864" t="s">
        <v>1019</v>
      </c>
      <c r="D43" s="800"/>
      <c r="E43" s="800"/>
      <c r="F43" s="800"/>
      <c r="G43" s="801"/>
      <c r="H43" s="625" t="s">
        <v>1020</v>
      </c>
      <c r="I43" s="626"/>
      <c r="J43" s="626"/>
      <c r="K43" s="626"/>
      <c r="L43" s="626"/>
      <c r="M43" s="626"/>
      <c r="N43" s="627" t="s">
        <v>1145</v>
      </c>
      <c r="O43" s="627"/>
      <c r="P43" s="627"/>
      <c r="Q43" s="627"/>
      <c r="R43" s="627"/>
      <c r="S43" s="627"/>
      <c r="T43" s="627"/>
      <c r="U43" s="627"/>
      <c r="V43" s="627"/>
      <c r="W43" s="627"/>
      <c r="X43" s="627"/>
      <c r="Y43" s="627"/>
      <c r="Z43" s="627"/>
      <c r="AA43" s="114"/>
      <c r="AC43" s="141"/>
      <c r="AD43" s="134" t="s">
        <v>1090</v>
      </c>
      <c r="AE43" s="110" t="s">
        <v>1155</v>
      </c>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61"/>
      <c r="BC43" s="161"/>
      <c r="BD43" s="161"/>
    </row>
    <row r="44" spans="3:63" ht="17.25" customHeight="1">
      <c r="C44" s="802"/>
      <c r="D44" s="803"/>
      <c r="E44" s="803"/>
      <c r="F44" s="803"/>
      <c r="G44" s="804"/>
      <c r="H44" s="654" t="s">
        <v>1021</v>
      </c>
      <c r="I44" s="655"/>
      <c r="J44" s="655"/>
      <c r="K44" s="655"/>
      <c r="L44" s="655"/>
      <c r="M44" s="655"/>
      <c r="N44" s="867" t="s">
        <v>1146</v>
      </c>
      <c r="O44" s="657"/>
      <c r="P44" s="657"/>
      <c r="Q44" s="657"/>
      <c r="R44" s="657"/>
      <c r="S44" s="657"/>
      <c r="T44" s="657"/>
      <c r="U44" s="657"/>
      <c r="V44" s="657"/>
      <c r="W44" s="657"/>
      <c r="X44" s="657"/>
      <c r="Y44" s="657"/>
      <c r="Z44" s="657"/>
      <c r="AA44" s="115"/>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845" t="s">
        <v>1115</v>
      </c>
      <c r="BC44" s="846"/>
      <c r="BD44" s="847"/>
    </row>
    <row r="45" spans="3:63" ht="17.25" customHeight="1">
      <c r="C45" s="802"/>
      <c r="D45" s="803"/>
      <c r="E45" s="803"/>
      <c r="F45" s="803"/>
      <c r="G45" s="804"/>
      <c r="H45" s="116" t="s">
        <v>1022</v>
      </c>
      <c r="I45" s="117"/>
      <c r="J45" s="117"/>
      <c r="K45" s="117"/>
      <c r="L45" s="117"/>
      <c r="M45" s="21"/>
      <c r="N45" s="21"/>
      <c r="O45" s="21"/>
      <c r="P45" s="117"/>
      <c r="Q45" s="117"/>
      <c r="R45" s="117"/>
      <c r="S45" s="117"/>
      <c r="T45" s="117"/>
      <c r="U45" s="117"/>
      <c r="V45" s="117"/>
      <c r="W45" s="117"/>
      <c r="X45" s="117"/>
      <c r="Y45" s="117"/>
      <c r="Z45" s="21"/>
      <c r="AA45" s="27"/>
      <c r="AC45" s="141"/>
      <c r="AD45" s="135" t="s">
        <v>1091</v>
      </c>
      <c r="AE45" s="129" t="s">
        <v>1156</v>
      </c>
      <c r="AF45" s="110"/>
      <c r="AG45" s="110"/>
      <c r="AH45" s="110"/>
      <c r="AI45" s="136"/>
      <c r="AJ45" s="136"/>
      <c r="AK45" s="136"/>
      <c r="AL45" s="136"/>
      <c r="AM45" s="136"/>
      <c r="AN45" s="136"/>
      <c r="AO45" s="136"/>
      <c r="AP45" s="136"/>
      <c r="AQ45" s="136"/>
      <c r="AR45" s="136"/>
      <c r="AS45" s="136"/>
      <c r="AT45" s="136"/>
      <c r="AU45" s="136"/>
      <c r="AV45" s="136"/>
      <c r="AW45" s="136"/>
      <c r="AX45" s="136"/>
      <c r="AY45" s="136"/>
      <c r="AZ45" s="136"/>
      <c r="BA45" s="136"/>
      <c r="BB45" s="848" t="s">
        <v>640</v>
      </c>
      <c r="BC45" s="849"/>
      <c r="BD45" s="850"/>
    </row>
    <row r="46" spans="3:63" ht="17.25" customHeight="1" thickBot="1">
      <c r="C46" s="865"/>
      <c r="D46" s="789"/>
      <c r="E46" s="789"/>
      <c r="F46" s="789"/>
      <c r="G46" s="866"/>
      <c r="H46" s="118" t="s">
        <v>1023</v>
      </c>
      <c r="I46" s="119"/>
      <c r="J46" s="119"/>
      <c r="K46" s="93"/>
      <c r="L46" s="119"/>
      <c r="M46" s="93"/>
      <c r="N46" s="93"/>
      <c r="O46" s="93"/>
      <c r="P46" s="119"/>
      <c r="Q46" s="119"/>
      <c r="R46" s="119"/>
      <c r="S46" s="119"/>
      <c r="T46" s="119"/>
      <c r="U46" s="119"/>
      <c r="V46" s="119"/>
      <c r="W46" s="119"/>
      <c r="X46" s="119"/>
      <c r="Y46" s="119"/>
      <c r="Z46" s="93"/>
      <c r="AA46" s="94"/>
      <c r="AC46" s="141"/>
      <c r="AD46" s="110"/>
      <c r="AE46" s="110" t="s">
        <v>1176</v>
      </c>
      <c r="AG46" s="110"/>
      <c r="AH46" s="110"/>
      <c r="AI46" s="136"/>
      <c r="AJ46" s="136"/>
      <c r="AK46" s="136"/>
      <c r="AL46" s="136"/>
      <c r="AM46" s="136"/>
      <c r="AN46" s="136"/>
      <c r="AO46" s="136"/>
      <c r="AP46" s="136"/>
      <c r="AQ46" s="136"/>
      <c r="AR46" s="136"/>
      <c r="AS46" s="136"/>
      <c r="AT46" s="136"/>
      <c r="AU46" s="136"/>
      <c r="AV46" s="136"/>
      <c r="AW46" s="136"/>
      <c r="AX46" s="136"/>
      <c r="AY46" s="136"/>
      <c r="AZ46" s="136"/>
      <c r="BA46" s="136"/>
      <c r="BB46" s="851"/>
      <c r="BC46" s="852"/>
      <c r="BD46" s="850"/>
      <c r="BJ46" s="39"/>
      <c r="BK46" s="39"/>
    </row>
    <row r="47" spans="3:63" ht="17.25" customHeight="1">
      <c r="C47" s="591" t="s">
        <v>1163</v>
      </c>
      <c r="D47" s="592"/>
      <c r="E47" s="592"/>
      <c r="F47" s="592"/>
      <c r="G47" s="593"/>
      <c r="H47" s="583" t="s">
        <v>1160</v>
      </c>
      <c r="I47" s="584"/>
      <c r="J47" s="584"/>
      <c r="K47" s="584"/>
      <c r="L47" s="584"/>
      <c r="M47" s="584"/>
      <c r="N47" s="584"/>
      <c r="O47" s="584"/>
      <c r="P47" s="584"/>
      <c r="Q47" s="584"/>
      <c r="R47" s="584"/>
      <c r="S47" s="584"/>
      <c r="T47" s="584"/>
      <c r="U47" s="584"/>
      <c r="V47" s="584"/>
      <c r="W47" s="584"/>
      <c r="X47" s="584"/>
      <c r="Y47" s="584"/>
      <c r="Z47" s="584"/>
      <c r="AA47" s="585"/>
      <c r="AD47" s="110"/>
      <c r="AE47" s="110" t="s">
        <v>1177</v>
      </c>
      <c r="AG47" s="110"/>
      <c r="AH47" s="110"/>
      <c r="AI47" s="136"/>
      <c r="AJ47" s="136"/>
      <c r="AK47" s="136"/>
      <c r="AL47" s="136"/>
      <c r="AM47" s="136"/>
      <c r="AN47" s="136"/>
      <c r="AO47" s="136"/>
      <c r="AP47" s="136"/>
      <c r="AQ47" s="136"/>
      <c r="AR47" s="136"/>
      <c r="AS47" s="136"/>
      <c r="AT47" s="136"/>
      <c r="AU47" s="136"/>
      <c r="AV47" s="136"/>
      <c r="AW47" s="136"/>
      <c r="AX47" s="136"/>
      <c r="AY47" s="136"/>
      <c r="AZ47" s="136"/>
      <c r="BA47" s="136"/>
      <c r="BB47" s="851"/>
      <c r="BC47" s="852"/>
      <c r="BD47" s="850"/>
      <c r="BJ47" s="39"/>
      <c r="BK47" s="39"/>
    </row>
    <row r="48" spans="3:63" ht="17.25" customHeight="1">
      <c r="C48" s="594"/>
      <c r="D48" s="595"/>
      <c r="E48" s="595"/>
      <c r="F48" s="595"/>
      <c r="G48" s="596"/>
      <c r="H48" s="413"/>
      <c r="I48" s="408"/>
      <c r="J48" s="408"/>
      <c r="K48" s="408"/>
      <c r="L48" s="408"/>
      <c r="M48" s="408"/>
      <c r="N48" s="408"/>
      <c r="O48" s="408"/>
      <c r="P48" s="408"/>
      <c r="Q48" s="408"/>
      <c r="R48" s="408"/>
      <c r="S48" s="408"/>
      <c r="T48" s="408"/>
      <c r="U48" s="408"/>
      <c r="V48" s="408"/>
      <c r="W48" s="408"/>
      <c r="X48" s="408"/>
      <c r="Y48" s="408"/>
      <c r="Z48" s="408"/>
      <c r="AA48" s="414"/>
      <c r="AD48" s="89"/>
      <c r="AE48" s="179"/>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853"/>
      <c r="BC48" s="854"/>
      <c r="BD48" s="855"/>
    </row>
    <row r="49" spans="2:104" ht="17.25" customHeight="1">
      <c r="C49" s="594"/>
      <c r="D49" s="595"/>
      <c r="E49" s="595"/>
      <c r="F49" s="595"/>
      <c r="G49" s="596"/>
      <c r="H49" s="600" t="s">
        <v>1158</v>
      </c>
      <c r="I49" s="601"/>
      <c r="J49" s="601"/>
      <c r="K49" s="601"/>
      <c r="L49" s="602" t="s">
        <v>1161</v>
      </c>
      <c r="M49" s="603"/>
      <c r="N49" s="603"/>
      <c r="O49" s="603"/>
      <c r="P49" s="603"/>
      <c r="Q49" s="603"/>
      <c r="R49" s="604"/>
      <c r="S49" s="608" t="s">
        <v>1159</v>
      </c>
      <c r="T49" s="609"/>
      <c r="U49" s="612" t="s">
        <v>1142</v>
      </c>
      <c r="V49" s="613"/>
      <c r="W49" s="613"/>
      <c r="X49" s="613"/>
      <c r="Y49" s="613"/>
      <c r="Z49" s="613"/>
      <c r="AA49" s="614"/>
      <c r="AD49" s="89"/>
      <c r="AE49" s="147"/>
      <c r="AF49" s="137"/>
      <c r="AG49" s="137"/>
      <c r="AH49" s="137"/>
      <c r="AI49" s="110"/>
      <c r="AJ49" s="110"/>
      <c r="AK49" s="110"/>
      <c r="AL49" s="137"/>
      <c r="AM49" s="137"/>
      <c r="AN49" s="137"/>
      <c r="AO49" s="110"/>
      <c r="AP49" s="137"/>
      <c r="AQ49" s="137"/>
      <c r="AR49" s="137"/>
      <c r="AS49" s="137"/>
      <c r="AT49" s="137"/>
      <c r="AU49" s="137"/>
      <c r="AV49" s="137"/>
      <c r="AW49" s="137"/>
      <c r="AX49" s="137"/>
      <c r="AY49" s="137"/>
      <c r="AZ49" s="137"/>
      <c r="BA49" s="137"/>
      <c r="BB49" s="109"/>
      <c r="BC49" s="109"/>
      <c r="BD49" s="109"/>
    </row>
    <row r="50" spans="2:104" ht="17.25" customHeight="1" thickBot="1">
      <c r="C50" s="597"/>
      <c r="D50" s="598"/>
      <c r="E50" s="598"/>
      <c r="F50" s="598"/>
      <c r="G50" s="599"/>
      <c r="H50" s="447"/>
      <c r="I50" s="443"/>
      <c r="J50" s="443"/>
      <c r="K50" s="443"/>
      <c r="L50" s="605"/>
      <c r="M50" s="606"/>
      <c r="N50" s="606"/>
      <c r="O50" s="606"/>
      <c r="P50" s="606"/>
      <c r="Q50" s="606"/>
      <c r="R50" s="607"/>
      <c r="S50" s="610"/>
      <c r="T50" s="611"/>
      <c r="U50" s="615"/>
      <c r="V50" s="616"/>
      <c r="W50" s="616"/>
      <c r="X50" s="616"/>
      <c r="Y50" s="616"/>
      <c r="Z50" s="616"/>
      <c r="AA50" s="617"/>
      <c r="AD50" s="89"/>
      <c r="AE50" s="147"/>
      <c r="AF50" s="110"/>
      <c r="AG50" s="110"/>
      <c r="AH50" s="110"/>
      <c r="AI50" s="138"/>
      <c r="AJ50" s="110"/>
      <c r="AK50" s="110"/>
      <c r="AL50" s="110"/>
      <c r="AM50" s="110"/>
      <c r="AN50" s="110"/>
      <c r="AO50" s="110"/>
      <c r="AP50" s="110"/>
      <c r="AQ50" s="110"/>
      <c r="AR50" s="110"/>
      <c r="AS50" s="110"/>
      <c r="AT50" s="110"/>
      <c r="AU50" s="110"/>
      <c r="AV50" s="110"/>
      <c r="AW50" s="110"/>
      <c r="AX50" s="110"/>
      <c r="AY50" s="110"/>
      <c r="AZ50" s="110"/>
      <c r="BA50" s="110"/>
    </row>
    <row r="51" spans="2:104" ht="8.5" customHeight="1"/>
    <row r="52" spans="2:104" ht="13.65" customHeight="1">
      <c r="C52" s="869" t="s">
        <v>44</v>
      </c>
      <c r="D52" s="869"/>
      <c r="E52" s="869"/>
      <c r="F52" s="869"/>
      <c r="G52" s="869"/>
      <c r="H52" s="869"/>
      <c r="I52" s="869"/>
      <c r="J52" s="869"/>
      <c r="K52" s="869"/>
      <c r="L52" s="869"/>
      <c r="M52" s="869"/>
      <c r="N52" s="869"/>
      <c r="O52" s="869"/>
      <c r="P52" s="869"/>
      <c r="Q52" s="869"/>
      <c r="R52" s="869"/>
      <c r="S52" s="869"/>
      <c r="T52" s="869"/>
      <c r="U52" s="869"/>
      <c r="V52" s="869"/>
      <c r="W52" s="869"/>
      <c r="X52" s="869"/>
      <c r="Y52" s="869"/>
      <c r="Z52" s="869"/>
      <c r="AA52" s="869"/>
      <c r="AB52" s="869"/>
      <c r="AC52" s="142"/>
      <c r="AD52" s="869" t="s">
        <v>44</v>
      </c>
      <c r="AE52" s="869"/>
      <c r="AF52" s="869"/>
      <c r="AG52" s="869"/>
      <c r="AH52" s="869"/>
      <c r="AI52" s="869"/>
      <c r="AJ52" s="869"/>
      <c r="AK52" s="869"/>
      <c r="AL52" s="869"/>
      <c r="AM52" s="869"/>
      <c r="AN52" s="869"/>
      <c r="AO52" s="869"/>
      <c r="AP52" s="869"/>
      <c r="AQ52" s="869"/>
      <c r="AR52" s="869"/>
      <c r="AS52" s="869"/>
      <c r="AT52" s="869"/>
      <c r="AU52" s="869"/>
      <c r="AV52" s="869"/>
      <c r="AW52" s="869"/>
      <c r="AX52" s="869"/>
      <c r="AY52" s="869"/>
      <c r="AZ52" s="869"/>
      <c r="BA52" s="869"/>
      <c r="BB52" s="869"/>
      <c r="BC52" s="869"/>
      <c r="BD52" s="869"/>
    </row>
    <row r="53" spans="2:104" ht="13.65" customHeight="1">
      <c r="C53" s="869" t="s">
        <v>641</v>
      </c>
      <c r="D53" s="869"/>
      <c r="E53" s="869"/>
      <c r="F53" s="869"/>
      <c r="G53" s="869"/>
      <c r="H53" s="869"/>
      <c r="I53" s="869"/>
      <c r="J53" s="869"/>
      <c r="K53" s="869"/>
      <c r="L53" s="869"/>
      <c r="M53" s="869"/>
      <c r="N53" s="869"/>
      <c r="O53" s="869"/>
      <c r="P53" s="869"/>
      <c r="Q53" s="869"/>
      <c r="R53" s="869"/>
      <c r="S53" s="869"/>
      <c r="T53" s="869"/>
      <c r="U53" s="869"/>
      <c r="V53" s="869"/>
      <c r="W53" s="869"/>
      <c r="X53" s="869"/>
      <c r="Y53" s="869"/>
      <c r="Z53" s="869"/>
      <c r="AA53" s="869"/>
      <c r="AB53" s="869"/>
      <c r="AC53" s="142"/>
      <c r="AD53" s="869" t="s">
        <v>45</v>
      </c>
      <c r="AE53" s="869"/>
      <c r="AF53" s="869"/>
      <c r="AG53" s="869"/>
      <c r="AH53" s="869"/>
      <c r="AI53" s="869"/>
      <c r="AJ53" s="869"/>
      <c r="AK53" s="869"/>
      <c r="AL53" s="869"/>
      <c r="AM53" s="869"/>
      <c r="AN53" s="869"/>
      <c r="AO53" s="869"/>
      <c r="AP53" s="869"/>
      <c r="AQ53" s="869"/>
      <c r="AR53" s="869"/>
      <c r="AS53" s="869"/>
      <c r="AT53" s="869"/>
      <c r="AU53" s="869"/>
      <c r="AV53" s="869"/>
      <c r="AW53" s="869"/>
      <c r="AX53" s="869"/>
      <c r="AY53" s="869"/>
      <c r="AZ53" s="869"/>
      <c r="BA53" s="869"/>
      <c r="BB53" s="869"/>
      <c r="BC53" s="869"/>
      <c r="BD53" s="869"/>
    </row>
    <row r="54" spans="2:104" ht="13.65" customHeight="1">
      <c r="C54" s="869" t="s">
        <v>642</v>
      </c>
      <c r="D54" s="869"/>
      <c r="E54" s="869"/>
      <c r="F54" s="869"/>
      <c r="G54" s="869"/>
      <c r="H54" s="869"/>
      <c r="I54" s="869"/>
      <c r="J54" s="869"/>
      <c r="K54" s="869"/>
      <c r="L54" s="869"/>
      <c r="M54" s="869"/>
      <c r="N54" s="869"/>
      <c r="O54" s="869"/>
      <c r="P54" s="869"/>
      <c r="Q54" s="869"/>
      <c r="R54" s="869"/>
      <c r="S54" s="869"/>
      <c r="T54" s="869"/>
      <c r="U54" s="869"/>
      <c r="V54" s="869"/>
      <c r="W54" s="869"/>
      <c r="X54" s="869"/>
      <c r="Y54" s="869"/>
      <c r="Z54" s="869"/>
      <c r="AA54" s="869"/>
      <c r="AB54" s="869"/>
      <c r="AC54" s="142"/>
      <c r="AD54" s="869" t="s">
        <v>46</v>
      </c>
      <c r="AE54" s="869"/>
      <c r="AF54" s="869"/>
      <c r="AG54" s="869"/>
      <c r="AH54" s="869"/>
      <c r="AI54" s="869"/>
      <c r="AJ54" s="869"/>
      <c r="AK54" s="869"/>
      <c r="AL54" s="869"/>
      <c r="AM54" s="869"/>
      <c r="AN54" s="869"/>
      <c r="AO54" s="869"/>
      <c r="AP54" s="869"/>
      <c r="AQ54" s="869"/>
      <c r="AR54" s="869"/>
      <c r="AS54" s="869"/>
      <c r="AT54" s="869"/>
      <c r="AU54" s="869"/>
      <c r="AV54" s="869"/>
      <c r="AW54" s="869"/>
      <c r="AX54" s="869"/>
      <c r="AY54" s="869"/>
      <c r="AZ54" s="869"/>
      <c r="BA54" s="869"/>
      <c r="BB54" s="869"/>
      <c r="BC54" s="869"/>
      <c r="BD54" s="869"/>
    </row>
    <row r="55" spans="2:104" ht="13.65" customHeight="1">
      <c r="C55" s="868" t="s">
        <v>1092</v>
      </c>
      <c r="D55" s="868"/>
      <c r="E55" s="868"/>
      <c r="F55" s="868"/>
      <c r="G55" s="868"/>
      <c r="H55" s="868"/>
      <c r="I55" s="868"/>
      <c r="J55" s="868"/>
      <c r="K55" s="868"/>
      <c r="L55" s="868"/>
      <c r="M55" s="868"/>
      <c r="N55" s="868"/>
      <c r="O55" s="868"/>
      <c r="P55" s="868"/>
      <c r="Q55" s="868"/>
      <c r="R55" s="868"/>
      <c r="S55" s="868"/>
      <c r="T55" s="868"/>
      <c r="U55" s="868"/>
      <c r="V55" s="868"/>
      <c r="W55" s="868"/>
      <c r="X55" s="868"/>
      <c r="Y55" s="868"/>
      <c r="Z55" s="868"/>
      <c r="AA55" s="868"/>
      <c r="AB55" s="868"/>
      <c r="AC55" s="142"/>
      <c r="AD55" s="868" t="s">
        <v>1093</v>
      </c>
      <c r="AE55" s="868"/>
      <c r="AF55" s="868"/>
      <c r="AG55" s="868"/>
      <c r="AH55" s="868"/>
      <c r="AI55" s="868"/>
      <c r="AJ55" s="868"/>
      <c r="AK55" s="868"/>
      <c r="AL55" s="868"/>
      <c r="AM55" s="868"/>
      <c r="AN55" s="868"/>
      <c r="AO55" s="868"/>
      <c r="AP55" s="868"/>
      <c r="AQ55" s="868"/>
      <c r="AR55" s="868"/>
      <c r="AS55" s="868"/>
      <c r="AT55" s="868"/>
      <c r="AU55" s="868"/>
      <c r="AV55" s="868"/>
      <c r="AW55" s="868"/>
      <c r="AX55" s="868"/>
      <c r="AY55" s="868"/>
      <c r="AZ55" s="868"/>
      <c r="BA55" s="868"/>
      <c r="BB55" s="868"/>
      <c r="BC55" s="868"/>
      <c r="BD55" s="868"/>
    </row>
    <row r="56" spans="2:104" ht="13.65" customHeight="1">
      <c r="C56" s="868"/>
      <c r="D56" s="868"/>
      <c r="E56" s="868"/>
      <c r="F56" s="868"/>
      <c r="G56" s="868"/>
      <c r="H56" s="868"/>
      <c r="I56" s="868"/>
      <c r="J56" s="868"/>
      <c r="K56" s="868"/>
      <c r="L56" s="868"/>
      <c r="M56" s="868"/>
      <c r="N56" s="868"/>
      <c r="O56" s="868"/>
      <c r="P56" s="868"/>
      <c r="Q56" s="868"/>
      <c r="R56" s="868"/>
      <c r="S56" s="868"/>
      <c r="T56" s="868"/>
      <c r="U56" s="868"/>
      <c r="V56" s="868"/>
      <c r="W56" s="868"/>
      <c r="X56" s="868"/>
      <c r="Y56" s="868"/>
      <c r="Z56" s="868"/>
      <c r="AA56" s="868"/>
      <c r="AB56" s="868"/>
      <c r="AC56" s="142"/>
      <c r="AD56" s="868"/>
      <c r="AE56" s="868"/>
      <c r="AF56" s="868"/>
      <c r="AG56" s="868"/>
      <c r="AH56" s="868"/>
      <c r="AI56" s="868"/>
      <c r="AJ56" s="868"/>
      <c r="AK56" s="868"/>
      <c r="AL56" s="868"/>
      <c r="AM56" s="868"/>
      <c r="AN56" s="868"/>
      <c r="AO56" s="868"/>
      <c r="AP56" s="868"/>
      <c r="AQ56" s="868"/>
      <c r="AR56" s="868"/>
      <c r="AS56" s="868"/>
      <c r="AT56" s="868"/>
      <c r="AU56" s="868"/>
      <c r="AV56" s="868"/>
      <c r="AW56" s="868"/>
      <c r="AX56" s="868"/>
      <c r="AY56" s="868"/>
      <c r="AZ56" s="868"/>
      <c r="BA56" s="868"/>
      <c r="BB56" s="868"/>
      <c r="BC56" s="868"/>
      <c r="BD56" s="868"/>
    </row>
    <row r="57" spans="2:104" ht="13.65" customHeight="1">
      <c r="C57" s="869" t="s">
        <v>643</v>
      </c>
      <c r="D57" s="869"/>
      <c r="E57" s="869"/>
      <c r="F57" s="869"/>
      <c r="G57" s="869"/>
      <c r="H57" s="869"/>
      <c r="I57" s="869"/>
      <c r="J57" s="869"/>
      <c r="K57" s="869"/>
      <c r="L57" s="869"/>
      <c r="M57" s="869"/>
      <c r="N57" s="869"/>
      <c r="O57" s="869"/>
      <c r="P57" s="869"/>
      <c r="Q57" s="869"/>
      <c r="R57" s="869"/>
      <c r="S57" s="869"/>
      <c r="T57" s="869"/>
      <c r="U57" s="869"/>
      <c r="V57" s="869"/>
      <c r="W57" s="869"/>
      <c r="X57" s="869"/>
      <c r="Y57" s="869"/>
      <c r="Z57" s="869"/>
      <c r="AA57" s="869"/>
      <c r="AB57" s="869"/>
      <c r="AC57" s="142"/>
      <c r="AD57" s="869" t="s">
        <v>47</v>
      </c>
      <c r="AE57" s="869"/>
      <c r="AF57" s="869"/>
      <c r="AG57" s="869"/>
      <c r="AH57" s="869"/>
      <c r="AI57" s="869"/>
      <c r="AJ57" s="869"/>
      <c r="AK57" s="869"/>
      <c r="AL57" s="869"/>
      <c r="AM57" s="869"/>
      <c r="AN57" s="869"/>
      <c r="AO57" s="869"/>
      <c r="AP57" s="869"/>
      <c r="AQ57" s="869"/>
      <c r="AR57" s="869"/>
      <c r="AS57" s="869"/>
      <c r="AT57" s="869"/>
      <c r="AU57" s="869"/>
      <c r="AV57" s="869"/>
      <c r="AW57" s="869"/>
      <c r="AX57" s="869"/>
      <c r="AY57" s="869"/>
      <c r="AZ57" s="869"/>
      <c r="BA57" s="869"/>
      <c r="BB57" s="869"/>
      <c r="BC57" s="869"/>
      <c r="BD57" s="869"/>
    </row>
    <row r="58" spans="2:104" ht="13.65" customHeight="1">
      <c r="B58" s="870"/>
      <c r="C58" s="676"/>
      <c r="D58" s="676"/>
      <c r="E58" s="676"/>
      <c r="F58" s="676"/>
      <c r="G58" s="676"/>
      <c r="H58" s="676"/>
      <c r="I58" s="676"/>
      <c r="J58" s="676"/>
      <c r="K58" s="676"/>
      <c r="L58" s="676"/>
      <c r="M58" s="676"/>
      <c r="N58" s="676"/>
      <c r="O58" s="676"/>
      <c r="P58" s="676"/>
      <c r="Q58" s="676"/>
      <c r="R58" s="676"/>
      <c r="S58" s="676"/>
      <c r="T58" s="676"/>
      <c r="U58" s="676"/>
      <c r="V58" s="676"/>
      <c r="W58" s="676"/>
      <c r="X58" s="676"/>
      <c r="Y58" s="676"/>
      <c r="Z58" s="676"/>
      <c r="AA58" s="676"/>
      <c r="AB58" s="676"/>
      <c r="AC58" s="143"/>
      <c r="AD58"/>
      <c r="AE58"/>
      <c r="AF58"/>
      <c r="AG58"/>
      <c r="AH58"/>
      <c r="AI58"/>
      <c r="AJ58"/>
      <c r="AK58"/>
      <c r="AL58"/>
      <c r="AM58"/>
      <c r="AN58"/>
      <c r="AO58"/>
      <c r="AP58"/>
      <c r="AQ58"/>
      <c r="AR58"/>
      <c r="AS58"/>
      <c r="AT58"/>
      <c r="AU58"/>
      <c r="AV58"/>
      <c r="AW58"/>
      <c r="AX58"/>
      <c r="AY58"/>
      <c r="AZ58"/>
      <c r="BA58"/>
      <c r="BB58"/>
      <c r="BC58"/>
      <c r="BD58"/>
    </row>
    <row r="59" spans="2:104" ht="13.65" customHeight="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row>
    <row r="60" spans="2:104" ht="17.25" customHeight="1">
      <c r="BK60" s="39"/>
      <c r="BL60" s="39"/>
    </row>
    <row r="61" spans="2:104" s="44" customFormat="1" ht="17.25" hidden="1" customHeight="1">
      <c r="B61" s="871" t="s">
        <v>279</v>
      </c>
      <c r="C61" s="50" t="s">
        <v>491</v>
      </c>
      <c r="D61" s="51"/>
      <c r="E61" s="51"/>
      <c r="F61" s="51"/>
      <c r="G61" s="52"/>
      <c r="H61" s="129"/>
      <c r="J61" s="50" t="s">
        <v>189</v>
      </c>
      <c r="K61" s="51"/>
      <c r="L61" s="51"/>
      <c r="M61" s="51"/>
      <c r="N61" s="51"/>
      <c r="O61" s="52"/>
      <c r="Q61" s="50" t="s">
        <v>190</v>
      </c>
      <c r="R61" s="51"/>
      <c r="S61" s="51"/>
      <c r="T61" s="51"/>
      <c r="U61" s="51"/>
      <c r="V61" s="51"/>
      <c r="W61" s="52"/>
      <c r="Y61" s="50" t="s">
        <v>219</v>
      </c>
      <c r="Z61" s="51"/>
      <c r="AA61" s="51"/>
      <c r="AB61" s="51"/>
      <c r="AC61" s="51"/>
      <c r="AD61" s="52"/>
      <c r="AF61" s="871" t="s">
        <v>278</v>
      </c>
      <c r="AG61" s="50" t="s">
        <v>493</v>
      </c>
      <c r="AH61" s="51"/>
      <c r="AI61" s="51"/>
      <c r="AJ61" s="51"/>
      <c r="AK61" s="52"/>
      <c r="AM61" s="50" t="s">
        <v>494</v>
      </c>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2"/>
      <c r="BN61" s="50" t="s">
        <v>200</v>
      </c>
      <c r="BO61" s="51"/>
      <c r="BP61" s="51"/>
      <c r="BQ61" s="51"/>
      <c r="BR61" s="51"/>
      <c r="BS61" s="51"/>
      <c r="BT61" s="51"/>
      <c r="BU61" s="51"/>
      <c r="BV61" s="51"/>
      <c r="BW61" s="51"/>
      <c r="BX61" s="52"/>
      <c r="BZ61" s="50" t="s">
        <v>48</v>
      </c>
      <c r="CA61" s="51"/>
      <c r="CB61" s="51"/>
      <c r="CC61" s="51"/>
      <c r="CD61" s="51"/>
      <c r="CE61" s="51"/>
      <c r="CF61" s="51"/>
      <c r="CG61" s="51"/>
      <c r="CH61" s="51"/>
      <c r="CI61" s="51"/>
      <c r="CJ61" s="51"/>
      <c r="CK61" s="51"/>
      <c r="CL61" s="51"/>
      <c r="CM61" s="51"/>
      <c r="CN61" s="52"/>
      <c r="CP61" s="50" t="s">
        <v>199</v>
      </c>
      <c r="CQ61" s="51"/>
      <c r="CR61" s="51"/>
      <c r="CS61" s="51"/>
      <c r="CT61" s="51"/>
      <c r="CU61" s="51"/>
      <c r="CV61" s="51"/>
      <c r="CW61" s="51"/>
      <c r="CX61" s="52"/>
    </row>
    <row r="62" spans="2:104" s="44" customFormat="1" ht="77.25" hidden="1" customHeight="1">
      <c r="B62" s="872"/>
      <c r="C62" s="47" t="s">
        <v>49</v>
      </c>
      <c r="D62" s="47" t="s">
        <v>280</v>
      </c>
      <c r="E62" s="53" t="s">
        <v>492</v>
      </c>
      <c r="F62" s="53" t="s">
        <v>413</v>
      </c>
      <c r="G62" s="65" t="s">
        <v>51</v>
      </c>
      <c r="H62" s="46" t="s">
        <v>438</v>
      </c>
      <c r="I62" s="46" t="s">
        <v>438</v>
      </c>
      <c r="J62" s="54" t="s">
        <v>78</v>
      </c>
      <c r="K62" s="55" t="s">
        <v>79</v>
      </c>
      <c r="L62" s="48" t="s">
        <v>495</v>
      </c>
      <c r="M62" s="53" t="s">
        <v>80</v>
      </c>
      <c r="N62" s="53" t="s">
        <v>81</v>
      </c>
      <c r="O62" s="53" t="s">
        <v>82</v>
      </c>
      <c r="P62" s="46" t="s">
        <v>438</v>
      </c>
      <c r="Q62" s="53" t="s">
        <v>32</v>
      </c>
      <c r="R62" s="53" t="s">
        <v>644</v>
      </c>
      <c r="S62" s="53" t="s">
        <v>33</v>
      </c>
      <c r="T62" s="53" t="s">
        <v>34</v>
      </c>
      <c r="U62" s="53" t="s">
        <v>645</v>
      </c>
      <c r="V62" s="53" t="s">
        <v>35</v>
      </c>
      <c r="W62" s="53" t="s">
        <v>83</v>
      </c>
      <c r="X62" s="46" t="s">
        <v>438</v>
      </c>
      <c r="Y62" s="47" t="s">
        <v>96</v>
      </c>
      <c r="Z62" s="47" t="s">
        <v>646</v>
      </c>
      <c r="AA62" s="47" t="s">
        <v>647</v>
      </c>
      <c r="AB62" s="47" t="s">
        <v>648</v>
      </c>
      <c r="AC62" s="47" t="s">
        <v>649</v>
      </c>
      <c r="AD62" s="47" t="s">
        <v>650</v>
      </c>
      <c r="AE62" s="46" t="s">
        <v>438</v>
      </c>
      <c r="AF62" s="872"/>
      <c r="AG62" s="47" t="s">
        <v>52</v>
      </c>
      <c r="AH62" s="53" t="s">
        <v>49</v>
      </c>
      <c r="AI62" s="53" t="s">
        <v>50</v>
      </c>
      <c r="AJ62" s="47" t="s">
        <v>53</v>
      </c>
      <c r="AK62" s="47" t="s">
        <v>54</v>
      </c>
      <c r="AL62" s="46" t="s">
        <v>438</v>
      </c>
      <c r="AM62" s="53" t="s">
        <v>282</v>
      </c>
      <c r="AN62" s="53" t="s">
        <v>651</v>
      </c>
      <c r="AO62" s="56" t="s">
        <v>168</v>
      </c>
      <c r="AP62" s="53" t="s">
        <v>426</v>
      </c>
      <c r="AQ62" s="53" t="s">
        <v>427</v>
      </c>
      <c r="AR62" s="53" t="s">
        <v>428</v>
      </c>
      <c r="AS62" s="53" t="s">
        <v>55</v>
      </c>
      <c r="AT62" s="53" t="s">
        <v>56</v>
      </c>
      <c r="AU62" s="53" t="s">
        <v>429</v>
      </c>
      <c r="AV62" s="47" t="s">
        <v>57</v>
      </c>
      <c r="AW62" s="53" t="s">
        <v>58</v>
      </c>
      <c r="AX62" s="57" t="s">
        <v>59</v>
      </c>
      <c r="AY62" s="53" t="s">
        <v>60</v>
      </c>
      <c r="AZ62" s="53" t="s">
        <v>61</v>
      </c>
      <c r="BA62" s="53" t="s">
        <v>652</v>
      </c>
      <c r="BB62" s="53" t="s">
        <v>62</v>
      </c>
      <c r="BC62" s="53" t="s">
        <v>63</v>
      </c>
      <c r="BD62" s="53" t="s">
        <v>64</v>
      </c>
      <c r="BE62" s="53" t="s">
        <v>97</v>
      </c>
      <c r="BF62" s="53" t="s">
        <v>170</v>
      </c>
      <c r="BG62" s="53" t="s">
        <v>182</v>
      </c>
      <c r="BH62" s="53" t="s">
        <v>653</v>
      </c>
      <c r="BI62" s="53" t="s">
        <v>65</v>
      </c>
      <c r="BJ62" s="53" t="s">
        <v>66</v>
      </c>
      <c r="BK62" s="53" t="s">
        <v>67</v>
      </c>
      <c r="BL62" s="53" t="s">
        <v>654</v>
      </c>
      <c r="BM62" s="46" t="s">
        <v>438</v>
      </c>
      <c r="BN62" s="53" t="s">
        <v>68</v>
      </c>
      <c r="BO62" s="58" t="s">
        <v>69</v>
      </c>
      <c r="BP62" s="59" t="s">
        <v>281</v>
      </c>
      <c r="BQ62" s="53" t="s">
        <v>70</v>
      </c>
      <c r="BR62" s="53" t="s">
        <v>71</v>
      </c>
      <c r="BS62" s="53" t="s">
        <v>72</v>
      </c>
      <c r="BT62" s="53" t="s">
        <v>73</v>
      </c>
      <c r="BU62" s="53" t="s">
        <v>74</v>
      </c>
      <c r="BV62" s="53" t="s">
        <v>75</v>
      </c>
      <c r="BW62" s="53" t="s">
        <v>76</v>
      </c>
      <c r="BX62" s="53" t="s">
        <v>77</v>
      </c>
      <c r="BY62" s="46" t="s">
        <v>438</v>
      </c>
      <c r="BZ62" s="53" t="s">
        <v>84</v>
      </c>
      <c r="CA62" s="53" t="s">
        <v>313</v>
      </c>
      <c r="CB62" s="53" t="s">
        <v>85</v>
      </c>
      <c r="CC62" s="53" t="s">
        <v>86</v>
      </c>
      <c r="CD62" s="53" t="s">
        <v>87</v>
      </c>
      <c r="CE62" s="53" t="s">
        <v>655</v>
      </c>
      <c r="CF62" s="53" t="s">
        <v>656</v>
      </c>
      <c r="CG62" s="53" t="s">
        <v>88</v>
      </c>
      <c r="CH62" s="53" t="s">
        <v>89</v>
      </c>
      <c r="CI62" s="53" t="s">
        <v>90</v>
      </c>
      <c r="CJ62" s="53" t="s">
        <v>91</v>
      </c>
      <c r="CK62" s="53" t="s">
        <v>92</v>
      </c>
      <c r="CL62" s="53" t="s">
        <v>93</v>
      </c>
      <c r="CM62" s="53" t="s">
        <v>94</v>
      </c>
      <c r="CN62" s="53" t="s">
        <v>95</v>
      </c>
      <c r="CO62" s="49" t="s">
        <v>438</v>
      </c>
      <c r="CP62" s="61" t="s">
        <v>495</v>
      </c>
      <c r="CQ62" s="61" t="s">
        <v>186</v>
      </c>
      <c r="CR62" s="61" t="s">
        <v>187</v>
      </c>
      <c r="CS62" s="76" t="s">
        <v>222</v>
      </c>
      <c r="CT62" s="62" t="s">
        <v>25</v>
      </c>
      <c r="CU62" s="77" t="s">
        <v>223</v>
      </c>
      <c r="CV62" s="78" t="s">
        <v>220</v>
      </c>
      <c r="CW62" s="78" t="s">
        <v>221</v>
      </c>
      <c r="CX62" s="61" t="s">
        <v>188</v>
      </c>
      <c r="CY62" s="46" t="s">
        <v>438</v>
      </c>
      <c r="CZ62" s="45" t="s">
        <v>98</v>
      </c>
    </row>
    <row r="63" spans="2:104" s="96" customFormat="1" ht="21.75" hidden="1" customHeight="1">
      <c r="B63" s="80" t="str">
        <f>CONCATENATE($C$63,$D$63,$E$63,$F$63,$G$63)</f>
        <v>***_***_東_Ａ１・Ｓ２</v>
      </c>
      <c r="C63" s="133" t="s">
        <v>1017</v>
      </c>
      <c r="D63" s="133" t="s">
        <v>1017</v>
      </c>
      <c r="E63" s="97" t="str">
        <f>VLOOKUP($W$11,$G$68:$I$77,3,FALSE)</f>
        <v>東_</v>
      </c>
      <c r="F63" s="98" t="str">
        <f>IF($T$24="","",$T$24)</f>
        <v>Ａ１</v>
      </c>
      <c r="G63" s="98" t="str">
        <f>SUBSTITUTE(G64,"Ｓ","・Ｓ")</f>
        <v>・Ｓ２</v>
      </c>
      <c r="J63" s="97" t="str">
        <f>IF($F$21="","",$F$21)</f>
        <v>２０</v>
      </c>
      <c r="K63" s="97" t="str">
        <f>VLOOKUP($J$63,$AC$68:$AF$117,4,FALSE)</f>
        <v>2020年</v>
      </c>
      <c r="L63" s="99">
        <v>39538</v>
      </c>
      <c r="M63" s="97" t="e">
        <f>DATEDIF($AO$63,$L$63,"y")</f>
        <v>#VALUE!</v>
      </c>
      <c r="N63" s="97" t="str">
        <f>ASC(IF($F$24="","",$F$24))</f>
        <v>A2</v>
      </c>
      <c r="O63" s="97" t="str">
        <f>ASC(IF($F$26="","",$F$26))</f>
        <v>S3</v>
      </c>
      <c r="P63" s="81"/>
      <c r="Q63" s="100" t="str">
        <f>ASC(IF($N$22="","",$N$22))</f>
        <v/>
      </c>
      <c r="R63" s="100" t="str">
        <f>ASC(IF($N$24="","",$N$24))</f>
        <v>S2</v>
      </c>
      <c r="S63" s="100" t="str">
        <f>ASC(IF($N$26="","",$N$26))</f>
        <v>A1</v>
      </c>
      <c r="T63" s="100" t="str">
        <f>ASC(IF($O$26="","",$O$26))</f>
        <v/>
      </c>
      <c r="U63" s="100" t="str">
        <f>ASC(IF($O$24="","",$O$24))</f>
        <v/>
      </c>
      <c r="V63" s="100" t="str">
        <f>ASC(IF($O$22="","",$O$22))</f>
        <v/>
      </c>
      <c r="W63" s="82">
        <f>IF($M$29="","",$M$29)</f>
        <v>2</v>
      </c>
      <c r="X63" s="81"/>
      <c r="Y63" s="100" t="s">
        <v>1172</v>
      </c>
      <c r="Z63" s="100"/>
      <c r="AA63" s="100"/>
      <c r="AB63" s="100"/>
      <c r="AC63" s="177"/>
      <c r="AD63" s="100"/>
      <c r="AE63" s="84"/>
      <c r="AF63" s="83" t="str">
        <f>CONCATENATE($AG$63,$AH$63,$AI$63,$AJ$63,$AK$63)</f>
        <v>23_***_***_</v>
      </c>
      <c r="AG63" s="178" t="s">
        <v>1178</v>
      </c>
      <c r="AH63" s="97" t="str">
        <f>IF($C$63="","",$C$63)</f>
        <v>***_</v>
      </c>
      <c r="AI63" s="97" t="str">
        <f>IF($D$63="","",$D$63)</f>
        <v>***_</v>
      </c>
      <c r="AJ63" s="97"/>
      <c r="AK63" s="97"/>
      <c r="AL63" s="84"/>
      <c r="AM63" s="100" t="str">
        <f>IF($I$11="","",$I$11)</f>
        <v>資格　取太郎</v>
      </c>
      <c r="AN63" s="100" t="str">
        <f>IF($I$10="","",$I$10)</f>
        <v>しかく　とりたろう</v>
      </c>
      <c r="AO63" s="101" t="e">
        <f>DATE($AP$63,$AQ$63,$AR$63)</f>
        <v>#VALUE!</v>
      </c>
      <c r="AP63" s="100">
        <f>IF($K$12="","",$K$12)</f>
        <v>1995</v>
      </c>
      <c r="AQ63" s="100" t="str">
        <f>IF($O$12="","",$O$12)</f>
        <v/>
      </c>
      <c r="AR63" s="100" t="str">
        <f>IF($R$12="","",$R$12)</f>
        <v/>
      </c>
      <c r="AS63" s="100" t="e">
        <f ca="1">DATEDIF($AO$63,$B$102,"Y")</f>
        <v>#VALUE!</v>
      </c>
      <c r="AT63" s="100" t="str">
        <f>IF($Y$12="","",$Y$12)</f>
        <v/>
      </c>
      <c r="AU63" s="100" t="str">
        <f>IF($H$13="","",$H$13)</f>
        <v>〇〇サッシ商会株式会社</v>
      </c>
      <c r="AV63" s="100"/>
      <c r="AW63" s="100" t="str">
        <f>IF($I$17="","",$I$17)</f>
        <v>***-****</v>
      </c>
      <c r="AX63" s="100" t="e">
        <f>VLOOKUP($AY$63,$L$68:$O$114,4,FALSE)</f>
        <v>#N/A</v>
      </c>
      <c r="AY63" s="100" t="str">
        <f>IF($H$18="","",$H$18)</f>
        <v>東京都港区西新橋〇－〇〇－〇　□□ビル</v>
      </c>
      <c r="AZ63" s="100" t="str">
        <f>IF($K$18="","",$K$18)</f>
        <v/>
      </c>
      <c r="BA63" s="100" t="str">
        <f>IF($O$18="","",$O$18)</f>
        <v/>
      </c>
      <c r="BB63" s="100" t="str">
        <f>IF($U$18="","",$U$18)</f>
        <v/>
      </c>
      <c r="BC63" s="100" t="str">
        <f>IF($J$19="","",$J$19)</f>
        <v>03-****-****</v>
      </c>
      <c r="BD63" s="100" t="str">
        <f>IF($T$19="","",$T$19)</f>
        <v>03-****-****</v>
      </c>
      <c r="BE63" s="100" t="str">
        <f>IF($N$44="","",$N$44)</f>
        <v>△△△＠□□</v>
      </c>
      <c r="BF63" s="100" t="str">
        <f>IF($H$14="","",$H$14)</f>
        <v>営業部</v>
      </c>
      <c r="BG63" s="100" t="str">
        <f>IF($H$15="","",$H$15)</f>
        <v>営業</v>
      </c>
      <c r="BH63" s="101">
        <f>DATE($BI$63,$BJ$63,$BK$63)</f>
        <v>40269</v>
      </c>
      <c r="BI63" s="100">
        <f>IF($U$14="","",$U$14)</f>
        <v>2010</v>
      </c>
      <c r="BJ63" s="100">
        <f>IF($X$14="","",$X$14)</f>
        <v>4</v>
      </c>
      <c r="BK63" s="100">
        <f>IF($Z$14="","",$Z$14)</f>
        <v>1</v>
      </c>
      <c r="BL63" s="102">
        <f ca="1">IFERROR(DATEDIF($BH$63,$B$102,"Y"),"")</f>
        <v>16</v>
      </c>
      <c r="BM63" s="81"/>
      <c r="BN63" s="103" t="str">
        <f>IF($AW$63="","",$AW$63)</f>
        <v>***-****</v>
      </c>
      <c r="BO63" s="103" t="e">
        <f>IF($AX$63="","",$AX$63)</f>
        <v>#N/A</v>
      </c>
      <c r="BP63" s="100" t="str">
        <f>CONCATENATE($BQ$63,$BR$63,$BS$63,$BT$63)</f>
        <v>東京都港区西新橋〇－〇〇－〇　□□ビル</v>
      </c>
      <c r="BQ63" s="103" t="str">
        <f>IF($AY$63="","",$AY$63)</f>
        <v>東京都港区西新橋〇－〇〇－〇　□□ビル</v>
      </c>
      <c r="BR63" s="103" t="str">
        <f>IF($AZ$63="","",$AZ$63)</f>
        <v/>
      </c>
      <c r="BS63" s="103" t="str">
        <f>IF($BA$63="","",$BA$63)</f>
        <v/>
      </c>
      <c r="BT63" s="103" t="str">
        <f>IF($BB$63="","",$BB$63)</f>
        <v/>
      </c>
      <c r="BU63" s="103" t="str">
        <f>IF($BC$63="","",$BC$63)</f>
        <v>03-****-****</v>
      </c>
      <c r="BV63" s="103" t="str">
        <f>IF($T$17="","",$T$17)</f>
        <v/>
      </c>
      <c r="BW63" s="103" t="str">
        <f>IF($BD$63="","",$BD$63)</f>
        <v>03-****-****</v>
      </c>
      <c r="BX63" s="103" t="str">
        <f>IF($BE$63="","",$BE$63)</f>
        <v>△△△＠□□</v>
      </c>
      <c r="BZ63" s="104">
        <f>IF($W$32="","",$W$32)</f>
        <v>14000</v>
      </c>
      <c r="CA63" s="103" t="str">
        <f>IF($Z$22="","",$Z$22)</f>
        <v/>
      </c>
      <c r="CB63" s="103" t="str">
        <f>IF($Z$28="","",$Z$28)</f>
        <v/>
      </c>
      <c r="CC63" s="104" t="str">
        <f>IF($W$33="","",$W$33)</f>
        <v/>
      </c>
      <c r="CD63" s="104">
        <f>IF($W$35="","",$W$35)</f>
        <v>1</v>
      </c>
      <c r="CE63" s="104">
        <f>IF($W$36="","",$W$36)</f>
        <v>1</v>
      </c>
      <c r="CF63" s="104">
        <f>IF($W$37="","",$W$37)</f>
        <v>1</v>
      </c>
      <c r="CG63" s="104">
        <f>IF($W$38="","",$W$38)</f>
        <v>1</v>
      </c>
      <c r="CH63" s="104">
        <f>IF($W$39="","",$W$39)</f>
        <v>24430</v>
      </c>
      <c r="CI63" s="103" t="str">
        <f>IF($H$40="","",$H$40)</f>
        <v/>
      </c>
      <c r="CJ63" s="103" t="str">
        <f>IF($T$40="","",$T$40)</f>
        <v>〇〇銀行××支店</v>
      </c>
      <c r="CK63" s="103" t="str">
        <f>IF($H$47="","",$H$47)</f>
        <v>●●●●株式会社</v>
      </c>
      <c r="CL63" s="103" t="str">
        <f>IF($J$49="","",$J$49)</f>
        <v/>
      </c>
      <c r="CM63" s="103" t="str">
        <f>IF($R$49="","",$R$49)</f>
        <v/>
      </c>
      <c r="CN63" s="103" t="str">
        <f>IF($H$50="","",$H$50)</f>
        <v/>
      </c>
      <c r="CO63" s="81"/>
      <c r="CP63" s="101">
        <f>IF($L$63="","",$L$63)</f>
        <v>39538</v>
      </c>
      <c r="CQ63" s="101">
        <f>DATE(5+YEAR($CP$63),MONTH($CP$63),DAY($CP$63))</f>
        <v>41364</v>
      </c>
      <c r="CR63" s="101">
        <f>DATE(5+YEAR($CQ$63),MONTH($CQ$63),DAY($CQ$63))</f>
        <v>43190</v>
      </c>
      <c r="CS63" s="100" t="str">
        <f>CONCATENATE($AF$63,$CT$63)</f>
        <v>23_***_***_</v>
      </c>
      <c r="CT63" s="101"/>
      <c r="CU63" s="101" t="e">
        <f>CONCATENATE($CV$63,$CW$63)</f>
        <v>#N/A</v>
      </c>
      <c r="CV63" s="101" t="e">
        <f>VLOOKUP($AJ$63,$D$102:$E$104,2,FALSE)</f>
        <v>#N/A</v>
      </c>
      <c r="CW63" s="101" t="e">
        <f>VLOOKUP($AK$63,$D$105:$E$107,2,FALSE)</f>
        <v>#N/A</v>
      </c>
      <c r="CX63" s="101" t="e">
        <f>DATE(60+$AP$63,$AQ$63,$AR$63)</f>
        <v>#VALUE!</v>
      </c>
      <c r="CY63" s="84"/>
      <c r="CZ63" s="81"/>
    </row>
    <row r="64" spans="2:104" s="39" customFormat="1" ht="17.25" hidden="1" customHeight="1">
      <c r="B64" s="1" t="str">
        <f>B63</f>
        <v>***_***_東_Ａ１・Ｓ２</v>
      </c>
      <c r="G64" s="63" t="str">
        <f>IF($T$26="","",$T$26)</f>
        <v>Ｓ２</v>
      </c>
      <c r="I64" s="129"/>
      <c r="O64" s="129"/>
      <c r="AF64" s="1" t="str">
        <f>AF63</f>
        <v>23_***_***_</v>
      </c>
      <c r="AM64" s="1" t="str">
        <f>AM63</f>
        <v>資格　取太郎</v>
      </c>
      <c r="BB64" s="129"/>
      <c r="BP64" s="1" t="str">
        <f>BP63</f>
        <v>東京都港区西新橋〇－〇〇－〇　□□ビル</v>
      </c>
      <c r="CG64" s="129"/>
      <c r="CS64" s="39" t="str">
        <f>CS63</f>
        <v>23_***_***_</v>
      </c>
      <c r="CZ64" s="129"/>
    </row>
    <row r="65" spans="1:103" ht="17.25" hidden="1" customHeight="1">
      <c r="A65" s="43" t="s">
        <v>1105</v>
      </c>
      <c r="B65" s="79"/>
      <c r="C65" s="79"/>
      <c r="D65" s="79"/>
      <c r="E65" s="79"/>
      <c r="F65" s="79"/>
      <c r="G65" s="79"/>
      <c r="H65" s="79"/>
      <c r="I65" s="79"/>
      <c r="J65" s="79"/>
      <c r="K65" s="79"/>
      <c r="L65" s="79"/>
      <c r="M65" s="79"/>
      <c r="N65" s="79"/>
      <c r="O65" s="79"/>
      <c r="BK65" s="39"/>
      <c r="BL65" s="39"/>
      <c r="CN65" s="39"/>
      <c r="CY65" s="39"/>
    </row>
    <row r="66" spans="1:103" s="39" customFormat="1" ht="17.25" hidden="1" customHeight="1">
      <c r="CQ66"/>
    </row>
    <row r="67" spans="1:103" s="145" customFormat="1" ht="20.149999999999999" hidden="1" customHeight="1">
      <c r="B67" s="145" t="s">
        <v>99</v>
      </c>
      <c r="G67" s="145" t="s">
        <v>100</v>
      </c>
      <c r="K67" s="145" t="s">
        <v>102</v>
      </c>
      <c r="O67" s="145" t="s">
        <v>103</v>
      </c>
      <c r="R67" s="145" t="s">
        <v>283</v>
      </c>
      <c r="U67" s="145" t="s">
        <v>283</v>
      </c>
      <c r="Y67" s="67" t="s">
        <v>284</v>
      </c>
      <c r="Z67" s="67" t="s">
        <v>285</v>
      </c>
      <c r="AI67" s="145" t="s">
        <v>166</v>
      </c>
      <c r="AK67" s="145" t="s">
        <v>167</v>
      </c>
      <c r="AM67" s="145" t="s">
        <v>286</v>
      </c>
      <c r="AO67" s="67" t="s">
        <v>284</v>
      </c>
      <c r="AP67" s="67" t="s">
        <v>285</v>
      </c>
    </row>
    <row r="68" spans="1:103" s="146" customFormat="1" ht="20.149999999999999" hidden="1" customHeight="1">
      <c r="B68" s="146" t="s">
        <v>104</v>
      </c>
      <c r="G68" s="146" t="s">
        <v>510</v>
      </c>
      <c r="H68" s="146" t="s">
        <v>439</v>
      </c>
      <c r="I68" s="146" t="s">
        <v>267</v>
      </c>
      <c r="K68" s="68" t="s">
        <v>657</v>
      </c>
      <c r="L68" s="146" t="s">
        <v>658</v>
      </c>
      <c r="O68" s="146" t="s">
        <v>105</v>
      </c>
      <c r="R68" s="146" t="s">
        <v>106</v>
      </c>
      <c r="U68" s="146" t="s">
        <v>106</v>
      </c>
      <c r="Y68" s="68" t="s">
        <v>659</v>
      </c>
      <c r="Z68" s="146" t="s">
        <v>496</v>
      </c>
      <c r="AA68" s="146" t="s">
        <v>314</v>
      </c>
      <c r="AC68" s="146" t="str">
        <f>DBCS(AD68)</f>
        <v>０１</v>
      </c>
      <c r="AD68" s="121" t="s">
        <v>657</v>
      </c>
      <c r="AE68" s="146" t="s">
        <v>660</v>
      </c>
      <c r="AF68" s="146" t="s">
        <v>442</v>
      </c>
      <c r="AI68" s="69">
        <v>1953</v>
      </c>
      <c r="AK68" s="146">
        <v>1</v>
      </c>
      <c r="AM68" s="146">
        <v>1</v>
      </c>
      <c r="AO68" s="68" t="s">
        <v>661</v>
      </c>
      <c r="AP68" s="146" t="s">
        <v>496</v>
      </c>
      <c r="AQ68" s="146" t="s">
        <v>314</v>
      </c>
      <c r="AT68" s="145"/>
      <c r="AU68" s="145"/>
      <c r="AV68" s="145"/>
      <c r="AW68" s="145"/>
      <c r="AX68" s="146" t="str">
        <f>CONCATENATE(AY68,$AZ$68)</f>
        <v>001</v>
      </c>
      <c r="AY68" s="68" t="s">
        <v>659</v>
      </c>
      <c r="CL68" s="105"/>
      <c r="CM68" s="105"/>
      <c r="CN68" s="105"/>
      <c r="CO68" s="105"/>
      <c r="CP68" s="105"/>
      <c r="CQ68" s="105"/>
      <c r="CR68" s="105"/>
      <c r="CS68" s="105"/>
      <c r="CT68" s="105"/>
      <c r="CU68" s="105"/>
      <c r="CV68" s="105"/>
      <c r="CW68" s="105"/>
      <c r="CX68" s="105"/>
    </row>
    <row r="69" spans="1:103" s="146" customFormat="1" ht="20.149999999999999" hidden="1" customHeight="1">
      <c r="B69" s="146" t="s">
        <v>107</v>
      </c>
      <c r="G69" s="146" t="s">
        <v>511</v>
      </c>
      <c r="H69" s="146" t="s">
        <v>406</v>
      </c>
      <c r="I69" s="146" t="s">
        <v>268</v>
      </c>
      <c r="K69" s="68" t="s">
        <v>662</v>
      </c>
      <c r="L69" s="146" t="s">
        <v>663</v>
      </c>
      <c r="O69" s="146" t="s">
        <v>108</v>
      </c>
      <c r="R69" s="146" t="s">
        <v>109</v>
      </c>
      <c r="U69" s="146" t="s">
        <v>109</v>
      </c>
      <c r="Y69" s="68" t="s">
        <v>659</v>
      </c>
      <c r="Z69" s="146" t="s">
        <v>497</v>
      </c>
      <c r="AA69" s="146" t="s">
        <v>315</v>
      </c>
      <c r="AC69" s="146" t="str">
        <f t="shared" ref="AC69:AC117" si="1">DBCS(AD69)</f>
        <v>０２</v>
      </c>
      <c r="AD69" s="121" t="s">
        <v>1069</v>
      </c>
      <c r="AE69" s="146" t="s">
        <v>664</v>
      </c>
      <c r="AF69" s="146" t="s">
        <v>443</v>
      </c>
      <c r="AI69" s="69">
        <f>AI68+1</f>
        <v>1954</v>
      </c>
      <c r="AK69" s="146">
        <v>2</v>
      </c>
      <c r="AM69" s="146">
        <v>2</v>
      </c>
      <c r="AO69" s="68" t="s">
        <v>512</v>
      </c>
      <c r="AP69" s="146" t="s">
        <v>665</v>
      </c>
      <c r="AQ69" s="146" t="s">
        <v>666</v>
      </c>
      <c r="AR69" s="145"/>
      <c r="AT69" s="145"/>
      <c r="AU69" s="145"/>
      <c r="AV69" s="145"/>
      <c r="AW69" s="145"/>
      <c r="AX69" s="146" t="str">
        <f t="shared" ref="AX69:AX132" si="2">CONCATENATE(AY69,$AZ$68)</f>
        <v>004</v>
      </c>
      <c r="AY69" s="68" t="s">
        <v>667</v>
      </c>
      <c r="CL69" s="105"/>
      <c r="CM69" s="105"/>
      <c r="CN69" s="105"/>
      <c r="CO69" s="105"/>
      <c r="CP69" s="105"/>
      <c r="CQ69" s="105"/>
      <c r="CR69" s="105"/>
      <c r="CS69" s="105"/>
      <c r="CT69" s="105"/>
      <c r="CU69" s="105"/>
      <c r="CV69" s="105"/>
      <c r="CW69" s="105"/>
      <c r="CX69" s="105"/>
    </row>
    <row r="70" spans="1:103" s="146" customFormat="1" ht="20.149999999999999" hidden="1" customHeight="1">
      <c r="B70" s="146" t="s">
        <v>110</v>
      </c>
      <c r="G70" s="146" t="s">
        <v>117</v>
      </c>
      <c r="H70" s="146" t="s">
        <v>407</v>
      </c>
      <c r="I70" s="146" t="s">
        <v>269</v>
      </c>
      <c r="K70" s="68" t="s">
        <v>668</v>
      </c>
      <c r="L70" s="146" t="s">
        <v>669</v>
      </c>
      <c r="O70" s="146" t="s">
        <v>111</v>
      </c>
      <c r="R70" s="146" t="s">
        <v>109</v>
      </c>
      <c r="U70" s="146" t="s">
        <v>112</v>
      </c>
      <c r="Y70" s="68" t="s">
        <v>659</v>
      </c>
      <c r="Z70" s="146" t="s">
        <v>670</v>
      </c>
      <c r="AA70" s="146" t="s">
        <v>671</v>
      </c>
      <c r="AC70" s="146" t="str">
        <f t="shared" si="1"/>
        <v>０３</v>
      </c>
      <c r="AD70" s="121" t="s">
        <v>1070</v>
      </c>
      <c r="AE70" s="146" t="s">
        <v>672</v>
      </c>
      <c r="AF70" s="146" t="s">
        <v>444</v>
      </c>
      <c r="AI70" s="69">
        <f t="shared" ref="AI70:AI84" si="3">AI69+1</f>
        <v>1955</v>
      </c>
      <c r="AK70" s="146">
        <v>3</v>
      </c>
      <c r="AM70" s="146">
        <v>3</v>
      </c>
      <c r="AO70" s="68" t="s">
        <v>513</v>
      </c>
      <c r="AP70" s="146" t="s">
        <v>673</v>
      </c>
      <c r="AQ70" s="146" t="s">
        <v>674</v>
      </c>
      <c r="AT70" s="145"/>
      <c r="AU70" s="145"/>
      <c r="AV70" s="145"/>
      <c r="AW70" s="145"/>
      <c r="AX70" s="146" t="str">
        <f t="shared" si="2"/>
        <v>006</v>
      </c>
      <c r="AY70" s="68" t="s">
        <v>675</v>
      </c>
      <c r="CO70" s="106"/>
      <c r="CP70" s="106"/>
      <c r="CS70" s="106"/>
      <c r="CT70" s="106"/>
      <c r="CU70" s="106"/>
      <c r="CV70" s="106"/>
      <c r="CW70" s="106"/>
    </row>
    <row r="71" spans="1:103" s="146" customFormat="1" ht="20.149999999999999" hidden="1" customHeight="1">
      <c r="B71" s="146" t="s">
        <v>113</v>
      </c>
      <c r="G71" s="146" t="s">
        <v>514</v>
      </c>
      <c r="H71" s="146" t="s">
        <v>440</v>
      </c>
      <c r="I71" s="146" t="s">
        <v>270</v>
      </c>
      <c r="K71" s="68" t="s">
        <v>676</v>
      </c>
      <c r="L71" s="146" t="s">
        <v>677</v>
      </c>
      <c r="O71" s="146" t="s">
        <v>114</v>
      </c>
      <c r="R71" s="146" t="s">
        <v>109</v>
      </c>
      <c r="U71" s="146" t="s">
        <v>115</v>
      </c>
      <c r="Y71" s="68" t="s">
        <v>659</v>
      </c>
      <c r="Z71" s="146" t="s">
        <v>289</v>
      </c>
      <c r="AA71" s="146" t="s">
        <v>316</v>
      </c>
      <c r="AC71" s="146" t="str">
        <f t="shared" si="1"/>
        <v>０４</v>
      </c>
      <c r="AD71" s="121" t="s">
        <v>1071</v>
      </c>
      <c r="AE71" s="146" t="s">
        <v>678</v>
      </c>
      <c r="AF71" s="146" t="s">
        <v>445</v>
      </c>
      <c r="AI71" s="69">
        <f t="shared" si="3"/>
        <v>1956</v>
      </c>
      <c r="AK71" s="146">
        <v>4</v>
      </c>
      <c r="AM71" s="146">
        <v>4</v>
      </c>
      <c r="AO71" s="68" t="s">
        <v>1053</v>
      </c>
      <c r="AP71" s="68" t="s">
        <v>1054</v>
      </c>
      <c r="AQ71" s="146" t="s">
        <v>1055</v>
      </c>
      <c r="AT71" s="145"/>
      <c r="AU71" s="145"/>
      <c r="AV71" s="145"/>
      <c r="AW71" s="145"/>
      <c r="AX71" s="146" t="str">
        <f t="shared" si="2"/>
        <v>007</v>
      </c>
      <c r="AY71" s="68" t="s">
        <v>681</v>
      </c>
      <c r="CK71" s="105"/>
      <c r="CL71" s="105"/>
      <c r="CM71" s="105"/>
      <c r="CN71" s="105"/>
      <c r="CO71" s="105"/>
      <c r="CP71" s="105"/>
      <c r="CQ71" s="105"/>
      <c r="CR71" s="105"/>
      <c r="CS71" s="105"/>
      <c r="CT71" s="105"/>
      <c r="CU71" s="105"/>
      <c r="CV71" s="105"/>
      <c r="CW71" s="105"/>
    </row>
    <row r="72" spans="1:103" s="146" customFormat="1" ht="20.149999999999999" hidden="1" customHeight="1">
      <c r="G72" s="146" t="s">
        <v>516</v>
      </c>
      <c r="H72" s="146" t="s">
        <v>408</v>
      </c>
      <c r="I72" s="146" t="s">
        <v>271</v>
      </c>
      <c r="K72" s="68" t="s">
        <v>682</v>
      </c>
      <c r="L72" s="146" t="s">
        <v>683</v>
      </c>
      <c r="O72" s="146" t="s">
        <v>116</v>
      </c>
      <c r="R72" s="146" t="s">
        <v>109</v>
      </c>
      <c r="U72" s="146" t="s">
        <v>117</v>
      </c>
      <c r="Y72" s="68" t="s">
        <v>659</v>
      </c>
      <c r="Z72" s="146" t="s">
        <v>290</v>
      </c>
      <c r="AA72" s="146" t="s">
        <v>317</v>
      </c>
      <c r="AC72" s="146" t="str">
        <f t="shared" si="1"/>
        <v>０５</v>
      </c>
      <c r="AD72" s="121" t="s">
        <v>1072</v>
      </c>
      <c r="AE72" s="146" t="s">
        <v>684</v>
      </c>
      <c r="AF72" s="146" t="s">
        <v>446</v>
      </c>
      <c r="AI72" s="69">
        <f t="shared" si="3"/>
        <v>1957</v>
      </c>
      <c r="AK72" s="146">
        <v>5</v>
      </c>
      <c r="AM72" s="146">
        <v>5</v>
      </c>
      <c r="AO72" s="68" t="s">
        <v>515</v>
      </c>
      <c r="AP72" s="146" t="s">
        <v>679</v>
      </c>
      <c r="AQ72" s="146" t="s">
        <v>680</v>
      </c>
      <c r="AX72" s="146" t="str">
        <f t="shared" si="2"/>
        <v>008</v>
      </c>
      <c r="AY72" s="68" t="s">
        <v>687</v>
      </c>
      <c r="CK72" s="105"/>
      <c r="CL72" s="105"/>
      <c r="CM72" s="105"/>
      <c r="CN72" s="105"/>
      <c r="CO72" s="105"/>
      <c r="CP72" s="105"/>
      <c r="CQ72" s="105"/>
      <c r="CR72" s="105"/>
      <c r="CS72" s="105"/>
      <c r="CT72" s="105"/>
      <c r="CU72" s="105"/>
      <c r="CV72" s="105"/>
      <c r="CW72" s="105"/>
    </row>
    <row r="73" spans="1:103" s="146" customFormat="1" ht="20.149999999999999" hidden="1" customHeight="1">
      <c r="G73" s="146" t="s">
        <v>518</v>
      </c>
      <c r="H73" s="146" t="s">
        <v>409</v>
      </c>
      <c r="I73" s="146" t="s">
        <v>272</v>
      </c>
      <c r="K73" s="68" t="s">
        <v>688</v>
      </c>
      <c r="L73" s="146" t="s">
        <v>689</v>
      </c>
      <c r="O73" s="146" t="s">
        <v>118</v>
      </c>
      <c r="R73" s="146" t="s">
        <v>109</v>
      </c>
      <c r="U73" s="146" t="s">
        <v>119</v>
      </c>
      <c r="Y73" s="68" t="s">
        <v>659</v>
      </c>
      <c r="Z73" s="146" t="s">
        <v>291</v>
      </c>
      <c r="AA73" s="146" t="s">
        <v>318</v>
      </c>
      <c r="AC73" s="146" t="str">
        <f t="shared" si="1"/>
        <v>０６</v>
      </c>
      <c r="AD73" s="121" t="s">
        <v>1073</v>
      </c>
      <c r="AE73" s="146" t="s">
        <v>690</v>
      </c>
      <c r="AF73" s="146" t="s">
        <v>447</v>
      </c>
      <c r="AI73" s="69">
        <f t="shared" si="3"/>
        <v>1958</v>
      </c>
      <c r="AK73" s="146">
        <v>6</v>
      </c>
      <c r="AM73" s="146">
        <v>6</v>
      </c>
      <c r="AO73" s="68" t="s">
        <v>1056</v>
      </c>
      <c r="AP73" s="68" t="s">
        <v>1059</v>
      </c>
      <c r="AQ73" s="146" t="s">
        <v>1061</v>
      </c>
      <c r="AX73" s="146" t="str">
        <f t="shared" si="2"/>
        <v>010</v>
      </c>
      <c r="AY73" s="68" t="s">
        <v>693</v>
      </c>
      <c r="CO73" s="106"/>
      <c r="CP73" s="106"/>
      <c r="CS73" s="106"/>
      <c r="CT73" s="106"/>
      <c r="CU73" s="106"/>
      <c r="CV73" s="106"/>
      <c r="CW73" s="106"/>
    </row>
    <row r="74" spans="1:103" s="146" customFormat="1" ht="20.149999999999999" hidden="1" customHeight="1">
      <c r="B74" s="146" t="s">
        <v>292</v>
      </c>
      <c r="G74" s="146" t="s">
        <v>520</v>
      </c>
      <c r="H74" s="146" t="s">
        <v>411</v>
      </c>
      <c r="I74" s="146" t="s">
        <v>274</v>
      </c>
      <c r="K74" s="68" t="s">
        <v>694</v>
      </c>
      <c r="L74" s="146" t="s">
        <v>695</v>
      </c>
      <c r="O74" s="146" t="s">
        <v>120</v>
      </c>
      <c r="R74" s="146" t="s">
        <v>109</v>
      </c>
      <c r="U74" s="146" t="s">
        <v>121</v>
      </c>
      <c r="Y74" s="68" t="s">
        <v>659</v>
      </c>
      <c r="Z74" s="146" t="s">
        <v>293</v>
      </c>
      <c r="AA74" s="146" t="s">
        <v>319</v>
      </c>
      <c r="AC74" s="146" t="str">
        <f t="shared" si="1"/>
        <v>０７</v>
      </c>
      <c r="AD74" s="121" t="s">
        <v>1074</v>
      </c>
      <c r="AE74" s="146" t="s">
        <v>696</v>
      </c>
      <c r="AF74" s="146" t="s">
        <v>448</v>
      </c>
      <c r="AI74" s="69">
        <f t="shared" si="3"/>
        <v>1959</v>
      </c>
      <c r="AK74" s="146">
        <v>7</v>
      </c>
      <c r="AM74" s="146">
        <v>7</v>
      </c>
      <c r="AO74" s="68" t="s">
        <v>1057</v>
      </c>
      <c r="AP74" s="68" t="s">
        <v>1062</v>
      </c>
      <c r="AQ74" s="146" t="s">
        <v>1063</v>
      </c>
      <c r="AX74" s="146" t="str">
        <f t="shared" si="2"/>
        <v>011</v>
      </c>
      <c r="AY74" s="68" t="s">
        <v>699</v>
      </c>
    </row>
    <row r="75" spans="1:103" s="146" customFormat="1" ht="20.149999999999999" hidden="1" customHeight="1">
      <c r="B75" s="146" t="s">
        <v>185</v>
      </c>
      <c r="K75" s="68" t="s">
        <v>700</v>
      </c>
      <c r="L75" s="146" t="s">
        <v>701</v>
      </c>
      <c r="O75" s="146" t="s">
        <v>122</v>
      </c>
      <c r="R75" s="146" t="s">
        <v>112</v>
      </c>
      <c r="U75" s="146" t="s">
        <v>123</v>
      </c>
      <c r="Y75" s="68" t="s">
        <v>659</v>
      </c>
      <c r="Z75" s="146" t="s">
        <v>294</v>
      </c>
      <c r="AA75" s="146" t="s">
        <v>320</v>
      </c>
      <c r="AC75" s="146" t="str">
        <f t="shared" si="1"/>
        <v>０８</v>
      </c>
      <c r="AD75" s="121" t="s">
        <v>1075</v>
      </c>
      <c r="AE75" s="146" t="s">
        <v>702</v>
      </c>
      <c r="AF75" s="146" t="s">
        <v>449</v>
      </c>
      <c r="AI75" s="69">
        <f t="shared" si="3"/>
        <v>1960</v>
      </c>
      <c r="AK75" s="146">
        <v>8</v>
      </c>
      <c r="AM75" s="146">
        <v>8</v>
      </c>
      <c r="AO75" s="68" t="s">
        <v>1058</v>
      </c>
      <c r="AP75" s="68" t="s">
        <v>1060</v>
      </c>
      <c r="AQ75" s="146" t="s">
        <v>1064</v>
      </c>
      <c r="AX75" s="146" t="str">
        <f t="shared" si="2"/>
        <v>012</v>
      </c>
      <c r="AY75" s="68" t="s">
        <v>703</v>
      </c>
    </row>
    <row r="76" spans="1:103" s="146" customFormat="1" ht="20.149999999999999" hidden="1" customHeight="1">
      <c r="B76" s="146" t="s">
        <v>184</v>
      </c>
      <c r="K76" s="68" t="s">
        <v>704</v>
      </c>
      <c r="L76" s="146" t="s">
        <v>705</v>
      </c>
      <c r="O76" s="146" t="s">
        <v>124</v>
      </c>
      <c r="R76" s="146" t="s">
        <v>112</v>
      </c>
      <c r="U76" s="146" t="s">
        <v>125</v>
      </c>
      <c r="Y76" s="68" t="s">
        <v>667</v>
      </c>
      <c r="Z76" s="146" t="s">
        <v>665</v>
      </c>
      <c r="AA76" s="146" t="s">
        <v>666</v>
      </c>
      <c r="AB76" s="145"/>
      <c r="AC76" s="146" t="str">
        <f t="shared" si="1"/>
        <v>０９</v>
      </c>
      <c r="AD76" s="121" t="s">
        <v>1076</v>
      </c>
      <c r="AE76" s="146" t="s">
        <v>706</v>
      </c>
      <c r="AF76" s="146" t="s">
        <v>450</v>
      </c>
      <c r="AI76" s="69">
        <f t="shared" si="3"/>
        <v>1961</v>
      </c>
      <c r="AK76" s="146">
        <v>9</v>
      </c>
      <c r="AM76" s="146">
        <v>9</v>
      </c>
      <c r="AO76" s="68" t="s">
        <v>517</v>
      </c>
      <c r="AP76" s="146" t="s">
        <v>685</v>
      </c>
      <c r="AQ76" s="146" t="s">
        <v>686</v>
      </c>
      <c r="AX76" s="146" t="str">
        <f t="shared" si="2"/>
        <v>014</v>
      </c>
      <c r="AY76" s="68" t="s">
        <v>709</v>
      </c>
    </row>
    <row r="77" spans="1:103" s="146" customFormat="1" ht="20.149999999999999" hidden="1" customHeight="1">
      <c r="B77" s="146" t="s">
        <v>295</v>
      </c>
      <c r="G77" s="146" t="s">
        <v>510</v>
      </c>
      <c r="H77" s="146" t="s">
        <v>439</v>
      </c>
      <c r="I77" s="146" t="s">
        <v>267</v>
      </c>
      <c r="K77" s="68" t="s">
        <v>710</v>
      </c>
      <c r="L77" s="146" t="s">
        <v>711</v>
      </c>
      <c r="O77" s="146" t="s">
        <v>126</v>
      </c>
      <c r="R77" s="146" t="s">
        <v>112</v>
      </c>
      <c r="U77" s="146" t="s">
        <v>127</v>
      </c>
      <c r="Y77" s="68" t="s">
        <v>667</v>
      </c>
      <c r="Z77" s="146" t="s">
        <v>498</v>
      </c>
      <c r="AA77" s="146" t="s">
        <v>321</v>
      </c>
      <c r="AC77" s="146" t="str">
        <f t="shared" si="1"/>
        <v>１０</v>
      </c>
      <c r="AD77" s="146">
        <v>10</v>
      </c>
      <c r="AE77" s="146" t="s">
        <v>712</v>
      </c>
      <c r="AF77" s="146" t="s">
        <v>451</v>
      </c>
      <c r="AI77" s="69">
        <f t="shared" si="3"/>
        <v>1962</v>
      </c>
      <c r="AK77" s="146">
        <v>10</v>
      </c>
      <c r="AM77" s="146">
        <v>10</v>
      </c>
      <c r="AO77" s="68" t="s">
        <v>519</v>
      </c>
      <c r="AP77" s="146" t="s">
        <v>691</v>
      </c>
      <c r="AQ77" s="146" t="s">
        <v>692</v>
      </c>
      <c r="AX77" s="146" t="str">
        <f t="shared" si="2"/>
        <v>015</v>
      </c>
      <c r="AY77" s="68" t="s">
        <v>715</v>
      </c>
    </row>
    <row r="78" spans="1:103" s="146" customFormat="1" ht="20.149999999999999" hidden="1" customHeight="1">
      <c r="B78" s="146" t="s">
        <v>296</v>
      </c>
      <c r="G78" s="146" t="s">
        <v>526</v>
      </c>
      <c r="H78" s="146" t="s">
        <v>412</v>
      </c>
      <c r="I78" s="146" t="s">
        <v>275</v>
      </c>
      <c r="K78" s="68" t="s">
        <v>716</v>
      </c>
      <c r="L78" s="146" t="s">
        <v>717</v>
      </c>
      <c r="O78" s="146" t="s">
        <v>128</v>
      </c>
      <c r="R78" s="146" t="s">
        <v>115</v>
      </c>
      <c r="U78" s="146" t="s">
        <v>129</v>
      </c>
      <c r="Y78" s="68" t="s">
        <v>667</v>
      </c>
      <c r="Z78" s="146" t="s">
        <v>499</v>
      </c>
      <c r="AA78" s="146" t="s">
        <v>322</v>
      </c>
      <c r="AC78" s="146" t="str">
        <f t="shared" si="1"/>
        <v>１１</v>
      </c>
      <c r="AD78" s="146">
        <v>11</v>
      </c>
      <c r="AE78" s="146" t="s">
        <v>718</v>
      </c>
      <c r="AF78" s="146" t="s">
        <v>452</v>
      </c>
      <c r="AI78" s="69">
        <f t="shared" si="3"/>
        <v>1963</v>
      </c>
      <c r="AK78" s="146">
        <v>11</v>
      </c>
      <c r="AM78" s="146">
        <v>11</v>
      </c>
      <c r="AO78" s="68" t="s">
        <v>521</v>
      </c>
      <c r="AP78" s="146" t="s">
        <v>697</v>
      </c>
      <c r="AQ78" s="146" t="s">
        <v>698</v>
      </c>
      <c r="AX78" s="146" t="str">
        <f t="shared" si="2"/>
        <v>016</v>
      </c>
      <c r="AY78" s="68" t="s">
        <v>721</v>
      </c>
    </row>
    <row r="79" spans="1:103" s="146" customFormat="1" ht="20.149999999999999" hidden="1" customHeight="1">
      <c r="B79" s="146" t="s">
        <v>297</v>
      </c>
      <c r="G79" s="146" t="s">
        <v>524</v>
      </c>
      <c r="H79" s="146" t="s">
        <v>410</v>
      </c>
      <c r="I79" s="146" t="s">
        <v>273</v>
      </c>
      <c r="K79" s="68" t="s">
        <v>722</v>
      </c>
      <c r="L79" s="146" t="s">
        <v>723</v>
      </c>
      <c r="O79" s="146" t="s">
        <v>130</v>
      </c>
      <c r="R79" s="146" t="s">
        <v>115</v>
      </c>
      <c r="Y79" s="68" t="s">
        <v>667</v>
      </c>
      <c r="Z79" s="146" t="s">
        <v>724</v>
      </c>
      <c r="AA79" s="146" t="s">
        <v>725</v>
      </c>
      <c r="AC79" s="146" t="str">
        <f t="shared" si="1"/>
        <v>１２</v>
      </c>
      <c r="AD79" s="146">
        <v>12</v>
      </c>
      <c r="AE79" s="146" t="s">
        <v>726</v>
      </c>
      <c r="AF79" s="146" t="s">
        <v>441</v>
      </c>
      <c r="AI79" s="69">
        <f t="shared" si="3"/>
        <v>1964</v>
      </c>
      <c r="AK79" s="146">
        <v>12</v>
      </c>
      <c r="AM79" s="146">
        <v>12</v>
      </c>
      <c r="AO79" s="68" t="s">
        <v>522</v>
      </c>
      <c r="AP79" s="146" t="s">
        <v>506</v>
      </c>
      <c r="AQ79" s="146" t="s">
        <v>343</v>
      </c>
      <c r="AX79" s="146" t="str">
        <f t="shared" si="2"/>
        <v>017</v>
      </c>
      <c r="AY79" s="68" t="s">
        <v>729</v>
      </c>
    </row>
    <row r="80" spans="1:103" s="146" customFormat="1" ht="20.149999999999999" hidden="1" customHeight="1">
      <c r="K80" s="68" t="s">
        <v>730</v>
      </c>
      <c r="L80" s="146" t="s">
        <v>731</v>
      </c>
      <c r="O80" s="146" t="s">
        <v>131</v>
      </c>
      <c r="R80" s="146" t="s">
        <v>117</v>
      </c>
      <c r="Y80" s="68" t="s">
        <v>667</v>
      </c>
      <c r="Z80" s="146" t="s">
        <v>500</v>
      </c>
      <c r="AA80" s="146" t="s">
        <v>323</v>
      </c>
      <c r="AC80" s="146" t="str">
        <f t="shared" si="1"/>
        <v>１３</v>
      </c>
      <c r="AD80" s="146">
        <v>13</v>
      </c>
      <c r="AE80" s="146" t="s">
        <v>732</v>
      </c>
      <c r="AF80" s="146" t="s">
        <v>453</v>
      </c>
      <c r="AI80" s="69">
        <f t="shared" si="3"/>
        <v>1965</v>
      </c>
      <c r="AM80" s="146">
        <v>13</v>
      </c>
      <c r="AO80" s="68" t="s">
        <v>523</v>
      </c>
      <c r="AP80" s="146" t="s">
        <v>707</v>
      </c>
      <c r="AQ80" s="146" t="s">
        <v>708</v>
      </c>
      <c r="AX80" s="146" t="str">
        <f t="shared" si="2"/>
        <v>018</v>
      </c>
      <c r="AY80" s="68" t="s">
        <v>735</v>
      </c>
    </row>
    <row r="81" spans="2:51" s="146" customFormat="1" ht="20.149999999999999" hidden="1" customHeight="1">
      <c r="B81" s="146" t="s">
        <v>736</v>
      </c>
      <c r="D81" s="146" t="s">
        <v>737</v>
      </c>
      <c r="G81" s="146" t="s">
        <v>101</v>
      </c>
      <c r="K81" s="68" t="s">
        <v>738</v>
      </c>
      <c r="L81" s="146" t="s">
        <v>739</v>
      </c>
      <c r="O81" s="146" t="s">
        <v>132</v>
      </c>
      <c r="R81" s="146" t="s">
        <v>115</v>
      </c>
      <c r="Y81" s="68" t="s">
        <v>667</v>
      </c>
      <c r="Z81" s="146" t="s">
        <v>501</v>
      </c>
      <c r="AA81" s="146" t="s">
        <v>324</v>
      </c>
      <c r="AC81" s="146" t="str">
        <f t="shared" si="1"/>
        <v>１４</v>
      </c>
      <c r="AD81" s="146">
        <v>14</v>
      </c>
      <c r="AE81" s="146" t="s">
        <v>740</v>
      </c>
      <c r="AF81" s="146" t="s">
        <v>454</v>
      </c>
      <c r="AI81" s="69">
        <f t="shared" si="3"/>
        <v>1966</v>
      </c>
      <c r="AM81" s="146">
        <v>14</v>
      </c>
      <c r="AO81" s="68" t="s">
        <v>525</v>
      </c>
      <c r="AP81" s="146" t="s">
        <v>713</v>
      </c>
      <c r="AQ81" s="146" t="s">
        <v>714</v>
      </c>
      <c r="AX81" s="146" t="str">
        <f t="shared" si="2"/>
        <v>022</v>
      </c>
      <c r="AY81" s="68" t="s">
        <v>743</v>
      </c>
    </row>
    <row r="82" spans="2:51" s="146" customFormat="1" ht="20.149999999999999" hidden="1" customHeight="1">
      <c r="B82" s="146" t="s">
        <v>744</v>
      </c>
      <c r="D82" s="146" t="s">
        <v>745</v>
      </c>
      <c r="G82" s="146" t="s">
        <v>287</v>
      </c>
      <c r="K82" s="68" t="s">
        <v>746</v>
      </c>
      <c r="L82" s="146" t="s">
        <v>747</v>
      </c>
      <c r="O82" s="146" t="s">
        <v>133</v>
      </c>
      <c r="R82" s="146" t="s">
        <v>119</v>
      </c>
      <c r="Y82" s="68" t="s">
        <v>667</v>
      </c>
      <c r="Z82" s="146" t="s">
        <v>748</v>
      </c>
      <c r="AA82" s="146" t="s">
        <v>749</v>
      </c>
      <c r="AC82" s="146" t="str">
        <f t="shared" si="1"/>
        <v>１５</v>
      </c>
      <c r="AD82" s="146">
        <v>15</v>
      </c>
      <c r="AE82" s="146" t="s">
        <v>750</v>
      </c>
      <c r="AF82" s="146" t="s">
        <v>455</v>
      </c>
      <c r="AI82" s="69">
        <f t="shared" si="3"/>
        <v>1967</v>
      </c>
      <c r="AM82" s="146">
        <v>15</v>
      </c>
      <c r="AO82" s="68" t="s">
        <v>527</v>
      </c>
      <c r="AP82" s="146" t="s">
        <v>719</v>
      </c>
      <c r="AQ82" s="146" t="s">
        <v>720</v>
      </c>
      <c r="AX82" s="146" t="str">
        <f t="shared" si="2"/>
        <v>026</v>
      </c>
      <c r="AY82" s="68" t="s">
        <v>753</v>
      </c>
    </row>
    <row r="83" spans="2:51" s="146" customFormat="1" ht="20.149999999999999" hidden="1" customHeight="1">
      <c r="B83" s="146" t="s">
        <v>298</v>
      </c>
      <c r="D83" s="146" t="s">
        <v>754</v>
      </c>
      <c r="G83" s="146" t="s">
        <v>288</v>
      </c>
      <c r="K83" s="68" t="s">
        <v>755</v>
      </c>
      <c r="L83" s="146" t="s">
        <v>756</v>
      </c>
      <c r="O83" s="146" t="s">
        <v>134</v>
      </c>
      <c r="R83" s="146" t="s">
        <v>119</v>
      </c>
      <c r="Y83" s="68" t="s">
        <v>667</v>
      </c>
      <c r="Z83" s="146" t="s">
        <v>502</v>
      </c>
      <c r="AA83" s="146" t="s">
        <v>325</v>
      </c>
      <c r="AC83" s="146" t="str">
        <f t="shared" si="1"/>
        <v>１６</v>
      </c>
      <c r="AD83" s="146">
        <v>16</v>
      </c>
      <c r="AE83" s="146" t="s">
        <v>757</v>
      </c>
      <c r="AF83" s="146" t="s">
        <v>456</v>
      </c>
      <c r="AI83" s="69">
        <f>AI82+1</f>
        <v>1968</v>
      </c>
      <c r="AM83" s="146">
        <v>16</v>
      </c>
      <c r="AO83" s="68" t="s">
        <v>528</v>
      </c>
      <c r="AP83" s="146" t="s">
        <v>727</v>
      </c>
      <c r="AQ83" s="146" t="s">
        <v>728</v>
      </c>
      <c r="AX83" s="146" t="str">
        <f t="shared" si="2"/>
        <v>027</v>
      </c>
      <c r="AY83" s="68" t="s">
        <v>758</v>
      </c>
    </row>
    <row r="84" spans="2:51" s="146" customFormat="1" ht="20.149999999999999" hidden="1" customHeight="1">
      <c r="B84" s="146" t="s">
        <v>299</v>
      </c>
      <c r="D84" s="146" t="s">
        <v>759</v>
      </c>
      <c r="G84" s="146" t="s">
        <v>760</v>
      </c>
      <c r="K84" s="68" t="s">
        <v>761</v>
      </c>
      <c r="L84" s="146" t="s">
        <v>762</v>
      </c>
      <c r="O84" s="146" t="s">
        <v>135</v>
      </c>
      <c r="R84" s="146" t="s">
        <v>119</v>
      </c>
      <c r="Y84" s="68" t="s">
        <v>667</v>
      </c>
      <c r="Z84" s="146" t="s">
        <v>503</v>
      </c>
      <c r="AA84" s="146" t="s">
        <v>326</v>
      </c>
      <c r="AC84" s="146" t="str">
        <f t="shared" si="1"/>
        <v>１７</v>
      </c>
      <c r="AD84" s="146">
        <v>17</v>
      </c>
      <c r="AE84" s="146" t="s">
        <v>763</v>
      </c>
      <c r="AF84" s="146" t="s">
        <v>457</v>
      </c>
      <c r="AI84" s="69">
        <f t="shared" si="3"/>
        <v>1969</v>
      </c>
      <c r="AM84" s="146">
        <v>17</v>
      </c>
      <c r="AO84" s="68" t="s">
        <v>529</v>
      </c>
      <c r="AP84" s="146" t="s">
        <v>733</v>
      </c>
      <c r="AQ84" s="146" t="s">
        <v>734</v>
      </c>
      <c r="AX84" s="146" t="str">
        <f t="shared" si="2"/>
        <v>028</v>
      </c>
      <c r="AY84" s="68" t="s">
        <v>764</v>
      </c>
    </row>
    <row r="85" spans="2:51" s="146" customFormat="1" ht="20.149999999999999" hidden="1" customHeight="1">
      <c r="K85" s="68" t="s">
        <v>765</v>
      </c>
      <c r="L85" s="146" t="s">
        <v>766</v>
      </c>
      <c r="O85" s="146" t="s">
        <v>136</v>
      </c>
      <c r="R85" s="146" t="s">
        <v>119</v>
      </c>
      <c r="Y85" s="68" t="s">
        <v>667</v>
      </c>
      <c r="Z85" s="146" t="s">
        <v>767</v>
      </c>
      <c r="AA85" s="146" t="s">
        <v>768</v>
      </c>
      <c r="AC85" s="146" t="str">
        <f t="shared" si="1"/>
        <v>１８</v>
      </c>
      <c r="AD85" s="146">
        <v>18</v>
      </c>
      <c r="AE85" s="146" t="s">
        <v>769</v>
      </c>
      <c r="AF85" s="146" t="s">
        <v>458</v>
      </c>
      <c r="AI85" s="69">
        <f>AI84+1</f>
        <v>1970</v>
      </c>
      <c r="AM85" s="146">
        <v>18</v>
      </c>
      <c r="AO85" s="68" t="s">
        <v>530</v>
      </c>
      <c r="AP85" s="146" t="s">
        <v>741</v>
      </c>
      <c r="AQ85" s="146" t="s">
        <v>742</v>
      </c>
      <c r="AX85" s="146" t="str">
        <f t="shared" si="2"/>
        <v>029</v>
      </c>
      <c r="AY85" s="68" t="s">
        <v>772</v>
      </c>
    </row>
    <row r="86" spans="2:51" s="146" customFormat="1" ht="20.149999999999999" hidden="1" customHeight="1">
      <c r="B86" s="146" t="s">
        <v>434</v>
      </c>
      <c r="C86" s="145"/>
      <c r="D86" s="145"/>
      <c r="E86" s="145"/>
      <c r="F86" s="145"/>
      <c r="G86" s="146" t="s">
        <v>191</v>
      </c>
      <c r="K86" s="68" t="s">
        <v>773</v>
      </c>
      <c r="L86" s="146" t="s">
        <v>774</v>
      </c>
      <c r="O86" s="146" t="s">
        <v>137</v>
      </c>
      <c r="R86" s="146" t="s">
        <v>115</v>
      </c>
      <c r="Y86" s="68" t="s">
        <v>667</v>
      </c>
      <c r="Z86" s="146" t="s">
        <v>504</v>
      </c>
      <c r="AA86" s="146" t="s">
        <v>327</v>
      </c>
      <c r="AC86" s="146" t="str">
        <f t="shared" si="1"/>
        <v>１９</v>
      </c>
      <c r="AD86" s="146">
        <v>19</v>
      </c>
      <c r="AE86" s="146" t="s">
        <v>775</v>
      </c>
      <c r="AF86" s="146" t="s">
        <v>459</v>
      </c>
      <c r="AI86" s="69">
        <f t="shared" ref="AI86:AI145" si="4">AI85+1</f>
        <v>1971</v>
      </c>
      <c r="AM86" s="146">
        <v>19</v>
      </c>
      <c r="AO86" s="68" t="s">
        <v>531</v>
      </c>
      <c r="AP86" s="146" t="s">
        <v>751</v>
      </c>
      <c r="AQ86" s="146" t="s">
        <v>752</v>
      </c>
      <c r="AX86" s="146" t="str">
        <f t="shared" si="2"/>
        <v>030</v>
      </c>
      <c r="AY86" s="68" t="s">
        <v>778</v>
      </c>
    </row>
    <row r="87" spans="2:51" s="146" customFormat="1" ht="20.149999999999999" hidden="1" customHeight="1">
      <c r="B87" s="146" t="s">
        <v>432</v>
      </c>
      <c r="C87" s="145"/>
      <c r="D87" s="145"/>
      <c r="E87" s="145"/>
      <c r="F87" s="145"/>
      <c r="G87" s="146" t="s">
        <v>192</v>
      </c>
      <c r="K87" s="68" t="s">
        <v>779</v>
      </c>
      <c r="L87" s="146" t="s">
        <v>780</v>
      </c>
      <c r="O87" s="146" t="s">
        <v>138</v>
      </c>
      <c r="R87" s="146" t="s">
        <v>119</v>
      </c>
      <c r="Y87" s="68" t="s">
        <v>667</v>
      </c>
      <c r="Z87" s="146" t="s">
        <v>505</v>
      </c>
      <c r="AA87" s="146" t="s">
        <v>328</v>
      </c>
      <c r="AC87" s="146" t="str">
        <f t="shared" si="1"/>
        <v>２０</v>
      </c>
      <c r="AD87" s="146">
        <v>20</v>
      </c>
      <c r="AE87" s="146" t="s">
        <v>781</v>
      </c>
      <c r="AF87" s="146" t="s">
        <v>460</v>
      </c>
      <c r="AI87" s="69">
        <f t="shared" si="4"/>
        <v>1972</v>
      </c>
      <c r="AM87" s="146">
        <v>20</v>
      </c>
      <c r="AO87" s="68" t="s">
        <v>532</v>
      </c>
      <c r="AP87" s="146" t="s">
        <v>0</v>
      </c>
      <c r="AQ87" s="146" t="s">
        <v>344</v>
      </c>
      <c r="AX87" s="146" t="str">
        <f t="shared" si="2"/>
        <v>031</v>
      </c>
      <c r="AY87" s="68" t="s">
        <v>784</v>
      </c>
    </row>
    <row r="88" spans="2:51" s="146" customFormat="1" ht="20.149999999999999" hidden="1" customHeight="1">
      <c r="B88" s="146" t="s">
        <v>433</v>
      </c>
      <c r="C88" s="145"/>
      <c r="D88" s="145"/>
      <c r="E88" s="145"/>
      <c r="F88" s="145"/>
      <c r="G88" s="146" t="s">
        <v>193</v>
      </c>
      <c r="K88" s="68" t="s">
        <v>785</v>
      </c>
      <c r="L88" s="146" t="s">
        <v>786</v>
      </c>
      <c r="O88" s="146" t="s">
        <v>139</v>
      </c>
      <c r="R88" s="146" t="s">
        <v>121</v>
      </c>
      <c r="Y88" s="68" t="s">
        <v>667</v>
      </c>
      <c r="Z88" s="146" t="s">
        <v>787</v>
      </c>
      <c r="AA88" s="146" t="s">
        <v>788</v>
      </c>
      <c r="AC88" s="146" t="str">
        <f t="shared" si="1"/>
        <v>２１</v>
      </c>
      <c r="AD88" s="146">
        <v>21</v>
      </c>
      <c r="AE88" s="146" t="s">
        <v>789</v>
      </c>
      <c r="AF88" s="146" t="s">
        <v>461</v>
      </c>
      <c r="AI88" s="69">
        <f t="shared" si="4"/>
        <v>1973</v>
      </c>
      <c r="AM88" s="146">
        <v>21</v>
      </c>
      <c r="AO88" s="68" t="s">
        <v>533</v>
      </c>
      <c r="AP88" s="146" t="s">
        <v>1</v>
      </c>
      <c r="AQ88" s="146" t="s">
        <v>345</v>
      </c>
      <c r="AX88" s="146" t="str">
        <f t="shared" si="2"/>
        <v>032</v>
      </c>
      <c r="AY88" s="68" t="s">
        <v>790</v>
      </c>
    </row>
    <row r="89" spans="2:51" s="146" customFormat="1" ht="20.149999999999999" hidden="1" customHeight="1">
      <c r="B89" s="145"/>
      <c r="C89" s="145"/>
      <c r="D89" s="145"/>
      <c r="E89" s="145"/>
      <c r="F89" s="145"/>
      <c r="K89" s="68" t="s">
        <v>791</v>
      </c>
      <c r="L89" s="146" t="s">
        <v>792</v>
      </c>
      <c r="O89" s="146" t="s">
        <v>140</v>
      </c>
      <c r="R89" s="146" t="s">
        <v>121</v>
      </c>
      <c r="Y89" s="68" t="s">
        <v>667</v>
      </c>
      <c r="Z89" s="146" t="s">
        <v>300</v>
      </c>
      <c r="AA89" s="146" t="s">
        <v>329</v>
      </c>
      <c r="AC89" s="146" t="str">
        <f t="shared" si="1"/>
        <v>２２</v>
      </c>
      <c r="AD89" s="146">
        <v>22</v>
      </c>
      <c r="AE89" s="146" t="s">
        <v>793</v>
      </c>
      <c r="AF89" s="146" t="s">
        <v>462</v>
      </c>
      <c r="AI89" s="69">
        <f t="shared" si="4"/>
        <v>1974</v>
      </c>
      <c r="AM89" s="146">
        <v>22</v>
      </c>
      <c r="AO89" s="68" t="s">
        <v>534</v>
      </c>
      <c r="AP89" s="146" t="s">
        <v>770</v>
      </c>
      <c r="AQ89" s="146" t="s">
        <v>771</v>
      </c>
      <c r="AX89" s="146" t="str">
        <f t="shared" si="2"/>
        <v>033</v>
      </c>
      <c r="AY89" s="68" t="s">
        <v>796</v>
      </c>
    </row>
    <row r="90" spans="2:51" s="146" customFormat="1" ht="20.149999999999999" hidden="1" customHeight="1">
      <c r="B90" s="159" t="s">
        <v>301</v>
      </c>
      <c r="C90" s="172"/>
      <c r="D90" s="172"/>
      <c r="E90" s="145"/>
      <c r="F90" s="145"/>
      <c r="G90" s="146" t="s">
        <v>266</v>
      </c>
      <c r="K90" s="68" t="s">
        <v>797</v>
      </c>
      <c r="L90" s="146" t="s">
        <v>798</v>
      </c>
      <c r="O90" s="146" t="s">
        <v>141</v>
      </c>
      <c r="R90" s="146" t="s">
        <v>121</v>
      </c>
      <c r="Y90" s="68" t="s">
        <v>667</v>
      </c>
      <c r="Z90" s="146" t="s">
        <v>302</v>
      </c>
      <c r="AA90" s="146" t="s">
        <v>330</v>
      </c>
      <c r="AC90" s="146" t="str">
        <f t="shared" si="1"/>
        <v>２３</v>
      </c>
      <c r="AD90" s="146">
        <v>23</v>
      </c>
      <c r="AE90" s="146" t="s">
        <v>799</v>
      </c>
      <c r="AF90" s="146" t="s">
        <v>463</v>
      </c>
      <c r="AI90" s="69">
        <f t="shared" si="4"/>
        <v>1975</v>
      </c>
      <c r="AM90" s="146">
        <v>23</v>
      </c>
      <c r="AO90" s="68" t="s">
        <v>535</v>
      </c>
      <c r="AP90" s="146" t="s">
        <v>776</v>
      </c>
      <c r="AQ90" s="146" t="s">
        <v>777</v>
      </c>
      <c r="AX90" s="146" t="str">
        <f t="shared" si="2"/>
        <v>034</v>
      </c>
      <c r="AY90" s="68" t="s">
        <v>802</v>
      </c>
    </row>
    <row r="91" spans="2:51" s="146" customFormat="1" ht="20.149999999999999" hidden="1" customHeight="1">
      <c r="B91" s="159" t="s">
        <v>303</v>
      </c>
      <c r="C91" s="876">
        <v>0</v>
      </c>
      <c r="D91" s="877"/>
      <c r="E91" s="70"/>
      <c r="G91" s="146" t="s">
        <v>803</v>
      </c>
      <c r="K91" s="68" t="s">
        <v>804</v>
      </c>
      <c r="L91" s="146" t="s">
        <v>805</v>
      </c>
      <c r="O91" s="146" t="s">
        <v>142</v>
      </c>
      <c r="R91" s="146" t="s">
        <v>121</v>
      </c>
      <c r="Y91" s="68" t="s">
        <v>675</v>
      </c>
      <c r="Z91" s="146" t="s">
        <v>673</v>
      </c>
      <c r="AA91" s="146" t="s">
        <v>674</v>
      </c>
      <c r="AC91" s="146" t="str">
        <f t="shared" si="1"/>
        <v>２４</v>
      </c>
      <c r="AD91" s="146">
        <v>24</v>
      </c>
      <c r="AE91" s="146" t="s">
        <v>806</v>
      </c>
      <c r="AF91" s="146" t="s">
        <v>464</v>
      </c>
      <c r="AI91" s="69">
        <f t="shared" si="4"/>
        <v>1976</v>
      </c>
      <c r="AM91" s="146">
        <v>24</v>
      </c>
      <c r="AO91" s="68" t="s">
        <v>536</v>
      </c>
      <c r="AP91" s="146" t="s">
        <v>782</v>
      </c>
      <c r="AQ91" s="146" t="s">
        <v>783</v>
      </c>
      <c r="AX91" s="146" t="str">
        <f t="shared" si="2"/>
        <v>035</v>
      </c>
      <c r="AY91" s="68" t="s">
        <v>809</v>
      </c>
    </row>
    <row r="92" spans="2:51" s="146" customFormat="1" ht="20.149999999999999" hidden="1" customHeight="1">
      <c r="B92" s="159" t="s">
        <v>39</v>
      </c>
      <c r="C92" s="876">
        <v>0</v>
      </c>
      <c r="D92" s="877"/>
      <c r="E92" s="70"/>
      <c r="G92" s="146" t="s">
        <v>810</v>
      </c>
      <c r="K92" s="68" t="s">
        <v>811</v>
      </c>
      <c r="L92" s="146" t="s">
        <v>812</v>
      </c>
      <c r="O92" s="146" t="s">
        <v>143</v>
      </c>
      <c r="R92" s="146" t="s">
        <v>123</v>
      </c>
      <c r="Y92" s="68" t="s">
        <v>675</v>
      </c>
      <c r="Z92" s="146" t="s">
        <v>7</v>
      </c>
      <c r="AA92" s="146" t="s">
        <v>6</v>
      </c>
      <c r="AC92" s="146" t="str">
        <f t="shared" si="1"/>
        <v>２５</v>
      </c>
      <c r="AD92" s="146">
        <v>25</v>
      </c>
      <c r="AE92" s="146" t="s">
        <v>813</v>
      </c>
      <c r="AF92" s="146" t="s">
        <v>465</v>
      </c>
      <c r="AI92" s="69">
        <f t="shared" si="4"/>
        <v>1977</v>
      </c>
      <c r="AM92" s="146">
        <v>25</v>
      </c>
      <c r="AO92" s="68" t="s">
        <v>537</v>
      </c>
      <c r="AP92" s="146" t="s">
        <v>2</v>
      </c>
      <c r="AQ92" s="146" t="s">
        <v>347</v>
      </c>
      <c r="AR92" s="145"/>
      <c r="AX92" s="146" t="str">
        <f t="shared" si="2"/>
        <v>036</v>
      </c>
      <c r="AY92" s="68" t="s">
        <v>816</v>
      </c>
    </row>
    <row r="93" spans="2:51" s="146" customFormat="1" ht="20.149999999999999" hidden="1" customHeight="1">
      <c r="B93" s="159" t="s">
        <v>40</v>
      </c>
      <c r="C93" s="876">
        <v>0</v>
      </c>
      <c r="D93" s="877"/>
      <c r="E93" s="70"/>
      <c r="G93" s="146" t="s">
        <v>817</v>
      </c>
      <c r="K93" s="68" t="s">
        <v>818</v>
      </c>
      <c r="L93" s="146" t="s">
        <v>819</v>
      </c>
      <c r="O93" s="146" t="s">
        <v>144</v>
      </c>
      <c r="R93" s="146" t="s">
        <v>123</v>
      </c>
      <c r="Y93" s="68" t="s">
        <v>675</v>
      </c>
      <c r="Z93" s="146" t="s">
        <v>820</v>
      </c>
      <c r="AA93" s="146" t="s">
        <v>821</v>
      </c>
      <c r="AC93" s="146" t="str">
        <f t="shared" si="1"/>
        <v>２６</v>
      </c>
      <c r="AD93" s="146">
        <v>26</v>
      </c>
      <c r="AE93" s="146" t="s">
        <v>822</v>
      </c>
      <c r="AF93" s="146" t="s">
        <v>466</v>
      </c>
      <c r="AI93" s="69">
        <f t="shared" si="4"/>
        <v>1978</v>
      </c>
      <c r="AM93" s="146">
        <v>26</v>
      </c>
      <c r="AO93" s="68" t="s">
        <v>538</v>
      </c>
      <c r="AP93" s="146" t="s">
        <v>794</v>
      </c>
      <c r="AQ93" s="146" t="s">
        <v>795</v>
      </c>
      <c r="AX93" s="146" t="str">
        <f t="shared" si="2"/>
        <v>041</v>
      </c>
      <c r="AY93" s="68" t="s">
        <v>823</v>
      </c>
    </row>
    <row r="94" spans="2:51" s="146" customFormat="1" ht="20.149999999999999" hidden="1" customHeight="1">
      <c r="K94" s="68" t="s">
        <v>824</v>
      </c>
      <c r="L94" s="146" t="s">
        <v>825</v>
      </c>
      <c r="O94" s="146" t="s">
        <v>145</v>
      </c>
      <c r="R94" s="146" t="s">
        <v>123</v>
      </c>
      <c r="Y94" s="68" t="s">
        <v>675</v>
      </c>
      <c r="Z94" s="146" t="s">
        <v>826</v>
      </c>
      <c r="AA94" s="146" t="s">
        <v>827</v>
      </c>
      <c r="AC94" s="146" t="str">
        <f t="shared" si="1"/>
        <v>２７</v>
      </c>
      <c r="AD94" s="146">
        <v>27</v>
      </c>
      <c r="AE94" s="146" t="s">
        <v>828</v>
      </c>
      <c r="AF94" s="146" t="s">
        <v>467</v>
      </c>
      <c r="AI94" s="69">
        <f t="shared" si="4"/>
        <v>1979</v>
      </c>
      <c r="AM94" s="146">
        <v>27</v>
      </c>
      <c r="AO94" s="68" t="s">
        <v>539</v>
      </c>
      <c r="AP94" s="146" t="s">
        <v>800</v>
      </c>
      <c r="AQ94" s="146" t="s">
        <v>801</v>
      </c>
      <c r="AX94" s="146" t="str">
        <f t="shared" si="2"/>
        <v>043</v>
      </c>
      <c r="AY94" s="68" t="s">
        <v>829</v>
      </c>
    </row>
    <row r="95" spans="2:51" s="146" customFormat="1" ht="20.149999999999999" hidden="1" customHeight="1">
      <c r="B95" s="146" t="s">
        <v>304</v>
      </c>
      <c r="G95" s="146" t="s">
        <v>26</v>
      </c>
      <c r="K95" s="68" t="s">
        <v>830</v>
      </c>
      <c r="L95" s="146" t="s">
        <v>831</v>
      </c>
      <c r="O95" s="146" t="s">
        <v>146</v>
      </c>
      <c r="R95" s="146" t="s">
        <v>123</v>
      </c>
      <c r="Y95" s="68" t="s">
        <v>675</v>
      </c>
      <c r="Z95" s="146" t="s">
        <v>832</v>
      </c>
      <c r="AA95" s="146" t="s">
        <v>833</v>
      </c>
      <c r="AC95" s="146" t="str">
        <f t="shared" si="1"/>
        <v>２８</v>
      </c>
      <c r="AD95" s="146">
        <v>28</v>
      </c>
      <c r="AE95" s="146" t="s">
        <v>834</v>
      </c>
      <c r="AF95" s="146" t="s">
        <v>468</v>
      </c>
      <c r="AI95" s="69">
        <f t="shared" si="4"/>
        <v>1980</v>
      </c>
      <c r="AM95" s="146">
        <v>28</v>
      </c>
      <c r="AO95" s="68" t="s">
        <v>540</v>
      </c>
      <c r="AP95" s="146" t="s">
        <v>807</v>
      </c>
      <c r="AQ95" s="146" t="s">
        <v>808</v>
      </c>
      <c r="AX95" s="146" t="str">
        <f t="shared" si="2"/>
        <v>044</v>
      </c>
      <c r="AY95" s="68" t="s">
        <v>835</v>
      </c>
    </row>
    <row r="96" spans="2:51" s="146" customFormat="1" ht="20.149999999999999" hidden="1" customHeight="1">
      <c r="B96" s="146">
        <v>1</v>
      </c>
      <c r="C96" s="878">
        <v>12000</v>
      </c>
      <c r="D96" s="879"/>
      <c r="E96" s="146" t="s">
        <v>305</v>
      </c>
      <c r="G96" s="146" t="s">
        <v>27</v>
      </c>
      <c r="K96" s="68" t="s">
        <v>836</v>
      </c>
      <c r="L96" s="146" t="s">
        <v>837</v>
      </c>
      <c r="O96" s="146" t="s">
        <v>147</v>
      </c>
      <c r="R96" s="146" t="s">
        <v>123</v>
      </c>
      <c r="Y96" s="68" t="s">
        <v>675</v>
      </c>
      <c r="Z96" s="146" t="s">
        <v>8</v>
      </c>
      <c r="AA96" s="146" t="s">
        <v>331</v>
      </c>
      <c r="AC96" s="146" t="str">
        <f t="shared" si="1"/>
        <v>２９</v>
      </c>
      <c r="AD96" s="146">
        <v>29</v>
      </c>
      <c r="AE96" s="146" t="s">
        <v>838</v>
      </c>
      <c r="AF96" s="146" t="s">
        <v>469</v>
      </c>
      <c r="AI96" s="69">
        <f t="shared" si="4"/>
        <v>1981</v>
      </c>
      <c r="AM96" s="146">
        <v>29</v>
      </c>
      <c r="AO96" s="68" t="s">
        <v>541</v>
      </c>
      <c r="AP96" s="146" t="s">
        <v>814</v>
      </c>
      <c r="AQ96" s="146" t="s">
        <v>815</v>
      </c>
      <c r="AX96" s="146" t="str">
        <f t="shared" si="2"/>
        <v>045</v>
      </c>
      <c r="AY96" s="68" t="s">
        <v>841</v>
      </c>
    </row>
    <row r="97" spans="2:51" s="146" customFormat="1" ht="20.149999999999999" hidden="1" customHeight="1">
      <c r="B97" s="146">
        <v>2</v>
      </c>
      <c r="C97" s="878">
        <v>14000</v>
      </c>
      <c r="D97" s="879"/>
      <c r="E97" s="146" t="s">
        <v>306</v>
      </c>
      <c r="G97" s="146" t="s">
        <v>28</v>
      </c>
      <c r="K97" s="68" t="s">
        <v>842</v>
      </c>
      <c r="L97" s="146" t="s">
        <v>843</v>
      </c>
      <c r="O97" s="146" t="s">
        <v>148</v>
      </c>
      <c r="R97" s="146" t="s">
        <v>123</v>
      </c>
      <c r="Y97" s="68" t="s">
        <v>675</v>
      </c>
      <c r="Z97" s="146" t="s">
        <v>844</v>
      </c>
      <c r="AA97" s="146" t="s">
        <v>845</v>
      </c>
      <c r="AC97" s="146" t="str">
        <f t="shared" si="1"/>
        <v>３０</v>
      </c>
      <c r="AD97" s="146">
        <v>30</v>
      </c>
      <c r="AE97" s="146" t="s">
        <v>846</v>
      </c>
      <c r="AF97" s="146" t="s">
        <v>470</v>
      </c>
      <c r="AI97" s="69">
        <f t="shared" si="4"/>
        <v>1982</v>
      </c>
      <c r="AM97" s="146">
        <v>30</v>
      </c>
      <c r="AO97" s="68" t="s">
        <v>542</v>
      </c>
      <c r="AP97" s="146" t="s">
        <v>3</v>
      </c>
      <c r="AQ97" s="146" t="s">
        <v>348</v>
      </c>
      <c r="AX97" s="146" t="str">
        <f t="shared" si="2"/>
        <v>048</v>
      </c>
      <c r="AY97" s="68" t="s">
        <v>849</v>
      </c>
    </row>
    <row r="98" spans="2:51" s="146" customFormat="1" ht="20.149999999999999" hidden="1" customHeight="1">
      <c r="B98" s="146">
        <v>3</v>
      </c>
      <c r="C98" s="878">
        <v>16000</v>
      </c>
      <c r="D98" s="879"/>
      <c r="E98" s="146" t="s">
        <v>307</v>
      </c>
      <c r="K98" s="68" t="s">
        <v>850</v>
      </c>
      <c r="L98" s="146" t="s">
        <v>851</v>
      </c>
      <c r="O98" s="146" t="s">
        <v>149</v>
      </c>
      <c r="R98" s="146" t="s">
        <v>125</v>
      </c>
      <c r="Y98" s="68" t="s">
        <v>675</v>
      </c>
      <c r="Z98" s="146" t="s">
        <v>10</v>
      </c>
      <c r="AA98" s="146" t="s">
        <v>9</v>
      </c>
      <c r="AC98" s="146" t="str">
        <f t="shared" si="1"/>
        <v>３１</v>
      </c>
      <c r="AD98" s="146">
        <v>31</v>
      </c>
      <c r="AE98" s="146" t="s">
        <v>852</v>
      </c>
      <c r="AF98" s="146" t="s">
        <v>471</v>
      </c>
      <c r="AI98" s="69">
        <f t="shared" si="4"/>
        <v>1983</v>
      </c>
      <c r="AM98" s="146">
        <v>31</v>
      </c>
      <c r="AO98" s="68" t="s">
        <v>543</v>
      </c>
      <c r="AP98" s="146" t="s">
        <v>4</v>
      </c>
      <c r="AQ98" s="146" t="s">
        <v>349</v>
      </c>
      <c r="AX98" s="146" t="str">
        <f t="shared" si="2"/>
        <v>049</v>
      </c>
      <c r="AY98" s="68" t="s">
        <v>855</v>
      </c>
    </row>
    <row r="99" spans="2:51" s="146" customFormat="1" ht="20.149999999999999" hidden="1" customHeight="1">
      <c r="C99" s="71"/>
      <c r="K99" s="68" t="s">
        <v>856</v>
      </c>
      <c r="L99" s="146" t="s">
        <v>857</v>
      </c>
      <c r="O99" s="146" t="s">
        <v>150</v>
      </c>
      <c r="R99" s="146" t="s">
        <v>125</v>
      </c>
      <c r="Y99" s="68" t="s">
        <v>675</v>
      </c>
      <c r="Z99" s="146" t="s">
        <v>11</v>
      </c>
      <c r="AA99" s="146" t="s">
        <v>332</v>
      </c>
      <c r="AC99" s="146" t="str">
        <f t="shared" si="1"/>
        <v>３２</v>
      </c>
      <c r="AD99" s="146">
        <v>32</v>
      </c>
      <c r="AE99" s="146" t="s">
        <v>858</v>
      </c>
      <c r="AF99" s="146" t="s">
        <v>472</v>
      </c>
      <c r="AI99" s="69">
        <f t="shared" si="4"/>
        <v>1984</v>
      </c>
      <c r="AO99" s="68" t="s">
        <v>544</v>
      </c>
      <c r="AP99" s="146" t="s">
        <v>5</v>
      </c>
      <c r="AQ99" s="146" t="s">
        <v>350</v>
      </c>
      <c r="AX99" s="146" t="str">
        <f t="shared" si="2"/>
        <v>052</v>
      </c>
      <c r="AY99" s="68" t="s">
        <v>861</v>
      </c>
    </row>
    <row r="100" spans="2:51" s="146" customFormat="1" ht="20.149999999999999" hidden="1" customHeight="1">
      <c r="K100" s="68" t="s">
        <v>862</v>
      </c>
      <c r="L100" s="146" t="s">
        <v>863</v>
      </c>
      <c r="O100" s="146" t="s">
        <v>151</v>
      </c>
      <c r="R100" s="146" t="s">
        <v>125</v>
      </c>
      <c r="Y100" s="68" t="s">
        <v>675</v>
      </c>
      <c r="Z100" s="146" t="s">
        <v>864</v>
      </c>
      <c r="AA100" s="146" t="s">
        <v>865</v>
      </c>
      <c r="AC100" s="146" t="str">
        <f t="shared" si="1"/>
        <v>３３</v>
      </c>
      <c r="AD100" s="146">
        <v>33</v>
      </c>
      <c r="AE100" s="146" t="s">
        <v>866</v>
      </c>
      <c r="AF100" s="146" t="s">
        <v>473</v>
      </c>
      <c r="AI100" s="69">
        <f t="shared" si="4"/>
        <v>1985</v>
      </c>
      <c r="AO100" s="68" t="s">
        <v>545</v>
      </c>
      <c r="AP100" s="146" t="s">
        <v>839</v>
      </c>
      <c r="AQ100" s="146" t="s">
        <v>840</v>
      </c>
      <c r="AX100" s="146" t="str">
        <f t="shared" si="2"/>
        <v>053</v>
      </c>
      <c r="AY100" s="68" t="s">
        <v>869</v>
      </c>
    </row>
    <row r="101" spans="2:51" s="146" customFormat="1" ht="20.149999999999999" hidden="1" customHeight="1">
      <c r="B101" s="146" t="s">
        <v>308</v>
      </c>
      <c r="D101" s="146" t="s">
        <v>737</v>
      </c>
      <c r="K101" s="68" t="s">
        <v>870</v>
      </c>
      <c r="L101" s="146" t="s">
        <v>871</v>
      </c>
      <c r="O101" s="146" t="s">
        <v>152</v>
      </c>
      <c r="R101" s="146" t="s">
        <v>125</v>
      </c>
      <c r="Y101" s="68" t="s">
        <v>675</v>
      </c>
      <c r="Z101" s="146" t="s">
        <v>12</v>
      </c>
      <c r="AA101" s="146" t="s">
        <v>333</v>
      </c>
      <c r="AC101" s="146" t="str">
        <f t="shared" si="1"/>
        <v>３４</v>
      </c>
      <c r="AD101" s="146">
        <v>34</v>
      </c>
      <c r="AE101" s="146" t="s">
        <v>872</v>
      </c>
      <c r="AF101" s="146" t="s">
        <v>474</v>
      </c>
      <c r="AI101" s="69">
        <f t="shared" si="4"/>
        <v>1986</v>
      </c>
      <c r="AO101" s="68" t="s">
        <v>1040</v>
      </c>
      <c r="AP101" s="68" t="s">
        <v>1041</v>
      </c>
      <c r="AQ101" s="146" t="s">
        <v>749</v>
      </c>
      <c r="AX101" s="146" t="str">
        <f t="shared" si="2"/>
        <v>054</v>
      </c>
      <c r="AY101" s="68" t="s">
        <v>875</v>
      </c>
    </row>
    <row r="102" spans="2:51" s="146" customFormat="1" ht="20.149999999999999" hidden="1" customHeight="1">
      <c r="B102" s="75">
        <f ca="1">TODAY()</f>
        <v>46135</v>
      </c>
      <c r="C102" s="107"/>
      <c r="D102" s="146" t="s">
        <v>876</v>
      </c>
      <c r="E102" s="146" t="s">
        <v>551</v>
      </c>
      <c r="K102" s="68" t="s">
        <v>877</v>
      </c>
      <c r="L102" s="146" t="s">
        <v>878</v>
      </c>
      <c r="O102" s="146" t="s">
        <v>153</v>
      </c>
      <c r="R102" s="146" t="s">
        <v>125</v>
      </c>
      <c r="Y102" s="68" t="s">
        <v>675</v>
      </c>
      <c r="Z102" s="146" t="s">
        <v>13</v>
      </c>
      <c r="AA102" s="146" t="s">
        <v>334</v>
      </c>
      <c r="AC102" s="146" t="str">
        <f t="shared" si="1"/>
        <v>３５</v>
      </c>
      <c r="AD102" s="146">
        <v>35</v>
      </c>
      <c r="AE102" s="146" t="s">
        <v>879</v>
      </c>
      <c r="AF102" s="146" t="s">
        <v>475</v>
      </c>
      <c r="AI102" s="69">
        <f t="shared" si="4"/>
        <v>1987</v>
      </c>
      <c r="AO102" s="68" t="s">
        <v>546</v>
      </c>
      <c r="AP102" s="146" t="s">
        <v>847</v>
      </c>
      <c r="AQ102" s="146" t="s">
        <v>848</v>
      </c>
      <c r="AX102" s="146" t="str">
        <f t="shared" si="2"/>
        <v>055</v>
      </c>
      <c r="AY102" s="68" t="s">
        <v>882</v>
      </c>
    </row>
    <row r="103" spans="2:51" s="146" customFormat="1" ht="20.149999999999999" hidden="1" customHeight="1">
      <c r="D103" s="146" t="s">
        <v>172</v>
      </c>
      <c r="E103" s="146" t="s">
        <v>553</v>
      </c>
      <c r="K103" s="68" t="s">
        <v>883</v>
      </c>
      <c r="L103" s="146" t="s">
        <v>884</v>
      </c>
      <c r="O103" s="146" t="s">
        <v>154</v>
      </c>
      <c r="R103" s="146" t="s">
        <v>127</v>
      </c>
      <c r="Y103" s="68" t="s">
        <v>675</v>
      </c>
      <c r="Z103" s="146" t="s">
        <v>15</v>
      </c>
      <c r="AA103" s="146" t="s">
        <v>14</v>
      </c>
      <c r="AC103" s="146" t="str">
        <f t="shared" si="1"/>
        <v>３６</v>
      </c>
      <c r="AD103" s="146">
        <v>36</v>
      </c>
      <c r="AE103" s="146" t="s">
        <v>885</v>
      </c>
      <c r="AF103" s="146" t="s">
        <v>476</v>
      </c>
      <c r="AI103" s="69">
        <f t="shared" si="4"/>
        <v>1988</v>
      </c>
      <c r="AO103" s="68" t="s">
        <v>547</v>
      </c>
      <c r="AP103" s="146" t="s">
        <v>853</v>
      </c>
      <c r="AQ103" s="146" t="s">
        <v>854</v>
      </c>
      <c r="AX103" s="146" t="str">
        <f t="shared" si="2"/>
        <v>061</v>
      </c>
      <c r="AY103" s="68" t="s">
        <v>886</v>
      </c>
    </row>
    <row r="104" spans="2:51" s="146" customFormat="1" ht="20.149999999999999" hidden="1" customHeight="1">
      <c r="B104" s="146" t="s">
        <v>736</v>
      </c>
      <c r="D104" s="146" t="s">
        <v>173</v>
      </c>
      <c r="E104" s="146" t="s">
        <v>555</v>
      </c>
      <c r="K104" s="68" t="s">
        <v>887</v>
      </c>
      <c r="L104" s="146" t="s">
        <v>888</v>
      </c>
      <c r="O104" s="146" t="s">
        <v>155</v>
      </c>
      <c r="R104" s="146" t="s">
        <v>127</v>
      </c>
      <c r="Y104" s="68" t="s">
        <v>675</v>
      </c>
      <c r="Z104" s="146" t="s">
        <v>16</v>
      </c>
      <c r="AA104" s="146" t="s">
        <v>335</v>
      </c>
      <c r="AC104" s="146" t="str">
        <f t="shared" si="1"/>
        <v>３７</v>
      </c>
      <c r="AD104" s="146">
        <v>37</v>
      </c>
      <c r="AE104" s="146" t="s">
        <v>889</v>
      </c>
      <c r="AF104" s="146" t="s">
        <v>477</v>
      </c>
      <c r="AI104" s="69">
        <f t="shared" si="4"/>
        <v>1989</v>
      </c>
      <c r="AO104" s="68" t="s">
        <v>548</v>
      </c>
      <c r="AP104" s="146" t="s">
        <v>859</v>
      </c>
      <c r="AQ104" s="146" t="s">
        <v>860</v>
      </c>
      <c r="AX104" s="146" t="str">
        <f t="shared" si="2"/>
        <v>064</v>
      </c>
      <c r="AY104" s="68" t="s">
        <v>890</v>
      </c>
    </row>
    <row r="105" spans="2:51" s="146" customFormat="1" ht="20.149999999999999" hidden="1" customHeight="1">
      <c r="B105" s="146" t="s">
        <v>876</v>
      </c>
      <c r="D105" s="146" t="s">
        <v>891</v>
      </c>
      <c r="E105" s="146" t="s">
        <v>557</v>
      </c>
      <c r="F105" s="146" t="s">
        <v>744</v>
      </c>
      <c r="K105" s="68" t="s">
        <v>892</v>
      </c>
      <c r="L105" s="146" t="s">
        <v>893</v>
      </c>
      <c r="O105" s="146" t="s">
        <v>156</v>
      </c>
      <c r="R105" s="146" t="s">
        <v>127</v>
      </c>
      <c r="Y105" s="68" t="s">
        <v>675</v>
      </c>
      <c r="Z105" s="146" t="s">
        <v>17</v>
      </c>
      <c r="AA105" s="146" t="s">
        <v>336</v>
      </c>
      <c r="AC105" s="146" t="str">
        <f t="shared" si="1"/>
        <v>３８</v>
      </c>
      <c r="AD105" s="146">
        <v>38</v>
      </c>
      <c r="AE105" s="146" t="s">
        <v>894</v>
      </c>
      <c r="AF105" s="146" t="s">
        <v>478</v>
      </c>
      <c r="AI105" s="69">
        <f t="shared" si="4"/>
        <v>1990</v>
      </c>
      <c r="AO105" s="68" t="s">
        <v>549</v>
      </c>
      <c r="AP105" s="146" t="s">
        <v>867</v>
      </c>
      <c r="AQ105" s="146" t="s">
        <v>868</v>
      </c>
      <c r="AX105" s="146" t="str">
        <f t="shared" si="2"/>
        <v>065</v>
      </c>
      <c r="AY105" s="68" t="s">
        <v>311</v>
      </c>
    </row>
    <row r="106" spans="2:51" s="146" customFormat="1" ht="20.149999999999999" hidden="1" customHeight="1">
      <c r="B106" s="146" t="s">
        <v>172</v>
      </c>
      <c r="D106" s="146" t="s">
        <v>276</v>
      </c>
      <c r="E106" s="146" t="s">
        <v>559</v>
      </c>
      <c r="F106" s="146" t="s">
        <v>745</v>
      </c>
      <c r="K106" s="68" t="s">
        <v>897</v>
      </c>
      <c r="L106" s="146" t="s">
        <v>898</v>
      </c>
      <c r="O106" s="146" t="s">
        <v>157</v>
      </c>
      <c r="R106" s="146" t="s">
        <v>127</v>
      </c>
      <c r="Y106" s="68" t="s">
        <v>675</v>
      </c>
      <c r="Z106" s="146" t="s">
        <v>19</v>
      </c>
      <c r="AA106" s="146" t="s">
        <v>18</v>
      </c>
      <c r="AC106" s="146" t="str">
        <f t="shared" si="1"/>
        <v>３９</v>
      </c>
      <c r="AD106" s="146">
        <v>39</v>
      </c>
      <c r="AE106" s="146" t="s">
        <v>899</v>
      </c>
      <c r="AF106" s="146" t="s">
        <v>479</v>
      </c>
      <c r="AI106" s="69">
        <f t="shared" si="4"/>
        <v>1991</v>
      </c>
      <c r="AO106" s="68" t="s">
        <v>550</v>
      </c>
      <c r="AP106" s="146" t="s">
        <v>873</v>
      </c>
      <c r="AQ106" s="146" t="s">
        <v>874</v>
      </c>
      <c r="AR106" s="145"/>
      <c r="AX106" s="146" t="str">
        <f t="shared" si="2"/>
        <v>070</v>
      </c>
      <c r="AY106" s="68" t="s">
        <v>312</v>
      </c>
    </row>
    <row r="107" spans="2:51" s="146" customFormat="1" ht="20.149999999999999" hidden="1" customHeight="1">
      <c r="B107" s="146" t="s">
        <v>173</v>
      </c>
      <c r="D107" s="146" t="s">
        <v>277</v>
      </c>
      <c r="E107" s="146" t="s">
        <v>561</v>
      </c>
      <c r="F107" s="146" t="s">
        <v>298</v>
      </c>
      <c r="K107" s="68" t="s">
        <v>900</v>
      </c>
      <c r="L107" s="146" t="s">
        <v>901</v>
      </c>
      <c r="O107" s="146" t="s">
        <v>158</v>
      </c>
      <c r="R107" s="146" t="s">
        <v>129</v>
      </c>
      <c r="Y107" s="68" t="s">
        <v>675</v>
      </c>
      <c r="Z107" s="146" t="s">
        <v>20</v>
      </c>
      <c r="AA107" s="146" t="s">
        <v>337</v>
      </c>
      <c r="AC107" s="146" t="str">
        <f t="shared" si="1"/>
        <v>４０</v>
      </c>
      <c r="AD107" s="146">
        <v>40</v>
      </c>
      <c r="AE107" s="146" t="s">
        <v>902</v>
      </c>
      <c r="AF107" s="146" t="s">
        <v>480</v>
      </c>
      <c r="AI107" s="69">
        <f t="shared" si="4"/>
        <v>1992</v>
      </c>
      <c r="AO107" s="68" t="s">
        <v>552</v>
      </c>
      <c r="AP107" s="146" t="s">
        <v>880</v>
      </c>
      <c r="AQ107" s="146" t="s">
        <v>881</v>
      </c>
      <c r="AX107" s="146" t="str">
        <f t="shared" si="2"/>
        <v>071</v>
      </c>
      <c r="AY107" s="68" t="s">
        <v>903</v>
      </c>
    </row>
    <row r="108" spans="2:51" s="146" customFormat="1" ht="20.149999999999999" hidden="1" customHeight="1">
      <c r="B108" s="146" t="s">
        <v>904</v>
      </c>
      <c r="D108" s="146" t="s">
        <v>904</v>
      </c>
      <c r="F108" s="146" t="s">
        <v>754</v>
      </c>
      <c r="K108" s="68" t="s">
        <v>905</v>
      </c>
      <c r="L108" s="146" t="s">
        <v>906</v>
      </c>
      <c r="O108" s="146" t="s">
        <v>159</v>
      </c>
      <c r="R108" s="146" t="s">
        <v>129</v>
      </c>
      <c r="Y108" s="68" t="s">
        <v>675</v>
      </c>
      <c r="Z108" s="146" t="s">
        <v>22</v>
      </c>
      <c r="AA108" s="146" t="s">
        <v>21</v>
      </c>
      <c r="AC108" s="146" t="str">
        <f t="shared" si="1"/>
        <v>４１</v>
      </c>
      <c r="AD108" s="146">
        <v>41</v>
      </c>
      <c r="AE108" s="146" t="s">
        <v>907</v>
      </c>
      <c r="AF108" s="146" t="s">
        <v>481</v>
      </c>
      <c r="AI108" s="69">
        <f t="shared" si="4"/>
        <v>1993</v>
      </c>
      <c r="AO108" s="68" t="s">
        <v>554</v>
      </c>
      <c r="AP108" s="146" t="s">
        <v>201</v>
      </c>
      <c r="AQ108" s="146" t="s">
        <v>351</v>
      </c>
      <c r="AX108" s="146" t="str">
        <f t="shared" si="2"/>
        <v>072</v>
      </c>
      <c r="AY108" s="68" t="s">
        <v>908</v>
      </c>
    </row>
    <row r="109" spans="2:51" s="146" customFormat="1" ht="20.149999999999999" hidden="1" customHeight="1">
      <c r="B109" s="146" t="s">
        <v>174</v>
      </c>
      <c r="D109" s="146" t="s">
        <v>174</v>
      </c>
      <c r="F109" s="146" t="s">
        <v>299</v>
      </c>
      <c r="K109" s="68" t="s">
        <v>909</v>
      </c>
      <c r="L109" s="146" t="s">
        <v>910</v>
      </c>
      <c r="O109" s="146" t="s">
        <v>160</v>
      </c>
      <c r="R109" s="146" t="s">
        <v>129</v>
      </c>
      <c r="Y109" s="68" t="s">
        <v>675</v>
      </c>
      <c r="Z109" s="146" t="s">
        <v>23</v>
      </c>
      <c r="AA109" s="146" t="s">
        <v>338</v>
      </c>
      <c r="AC109" s="146" t="str">
        <f t="shared" si="1"/>
        <v>４２</v>
      </c>
      <c r="AD109" s="146">
        <v>42</v>
      </c>
      <c r="AE109" s="146" t="s">
        <v>911</v>
      </c>
      <c r="AF109" s="146" t="s">
        <v>482</v>
      </c>
      <c r="AI109" s="69">
        <f t="shared" si="4"/>
        <v>1994</v>
      </c>
      <c r="AO109" s="68" t="s">
        <v>556</v>
      </c>
      <c r="AP109" s="146" t="s">
        <v>202</v>
      </c>
      <c r="AQ109" s="146" t="s">
        <v>352</v>
      </c>
      <c r="AX109" s="146" t="str">
        <f t="shared" si="2"/>
        <v>073</v>
      </c>
      <c r="AY109" s="68" t="s">
        <v>912</v>
      </c>
    </row>
    <row r="110" spans="2:51" s="146" customFormat="1" ht="20.149999999999999" hidden="1" customHeight="1">
      <c r="B110" s="146" t="s">
        <v>175</v>
      </c>
      <c r="D110" s="146" t="s">
        <v>175</v>
      </c>
      <c r="F110" s="146" t="s">
        <v>759</v>
      </c>
      <c r="K110" s="68" t="s">
        <v>913</v>
      </c>
      <c r="L110" s="146" t="s">
        <v>914</v>
      </c>
      <c r="O110" s="146" t="s">
        <v>161</v>
      </c>
      <c r="R110" s="146" t="s">
        <v>129</v>
      </c>
      <c r="Y110" s="68" t="s">
        <v>681</v>
      </c>
      <c r="Z110" s="146" t="s">
        <v>679</v>
      </c>
      <c r="AA110" s="146" t="s">
        <v>680</v>
      </c>
      <c r="AC110" s="146" t="str">
        <f t="shared" si="1"/>
        <v>４３</v>
      </c>
      <c r="AD110" s="146">
        <v>43</v>
      </c>
      <c r="AE110" s="146" t="s">
        <v>915</v>
      </c>
      <c r="AF110" s="146" t="s">
        <v>483</v>
      </c>
      <c r="AI110" s="69">
        <f t="shared" si="4"/>
        <v>1995</v>
      </c>
      <c r="AO110" s="68" t="s">
        <v>558</v>
      </c>
      <c r="AP110" s="146" t="s">
        <v>895</v>
      </c>
      <c r="AQ110" s="146" t="s">
        <v>896</v>
      </c>
      <c r="AX110" s="146" t="str">
        <f t="shared" si="2"/>
        <v>075</v>
      </c>
      <c r="AY110" s="68" t="s">
        <v>916</v>
      </c>
    </row>
    <row r="111" spans="2:51" s="146" customFormat="1" ht="20.149999999999999" hidden="1" customHeight="1">
      <c r="K111" s="68" t="s">
        <v>917</v>
      </c>
      <c r="L111" s="146" t="s">
        <v>918</v>
      </c>
      <c r="O111" s="146" t="s">
        <v>162</v>
      </c>
      <c r="R111" s="146" t="s">
        <v>129</v>
      </c>
      <c r="Y111" s="68" t="s">
        <v>681</v>
      </c>
      <c r="Z111" s="146" t="s">
        <v>24</v>
      </c>
      <c r="AA111" s="146" t="s">
        <v>339</v>
      </c>
      <c r="AC111" s="146" t="str">
        <f t="shared" si="1"/>
        <v>４４</v>
      </c>
      <c r="AD111" s="146">
        <v>44</v>
      </c>
      <c r="AE111" s="146" t="s">
        <v>919</v>
      </c>
      <c r="AF111" s="146" t="s">
        <v>484</v>
      </c>
      <c r="AI111" s="69">
        <f t="shared" si="4"/>
        <v>1996</v>
      </c>
      <c r="AO111" s="68" t="s">
        <v>560</v>
      </c>
      <c r="AP111" s="146" t="s">
        <v>203</v>
      </c>
      <c r="AQ111" s="146" t="s">
        <v>353</v>
      </c>
      <c r="AX111" s="146" t="str">
        <f t="shared" si="2"/>
        <v>077</v>
      </c>
      <c r="AY111" s="68" t="s">
        <v>920</v>
      </c>
    </row>
    <row r="112" spans="2:51" s="146" customFormat="1" ht="20.149999999999999" hidden="1" customHeight="1" thickBot="1">
      <c r="K112" s="68" t="s">
        <v>921</v>
      </c>
      <c r="L112" s="146" t="s">
        <v>922</v>
      </c>
      <c r="O112" s="146" t="s">
        <v>163</v>
      </c>
      <c r="R112" s="146" t="s">
        <v>129</v>
      </c>
      <c r="Y112" s="68" t="s">
        <v>687</v>
      </c>
      <c r="Z112" s="146" t="s">
        <v>685</v>
      </c>
      <c r="AA112" s="146" t="s">
        <v>686</v>
      </c>
      <c r="AC112" s="146" t="str">
        <f t="shared" si="1"/>
        <v>４５</v>
      </c>
      <c r="AD112" s="146">
        <v>45</v>
      </c>
      <c r="AE112" s="146" t="s">
        <v>923</v>
      </c>
      <c r="AF112" s="146" t="s">
        <v>485</v>
      </c>
      <c r="AI112" s="69">
        <f t="shared" si="4"/>
        <v>1997</v>
      </c>
      <c r="AO112" s="68" t="s">
        <v>562</v>
      </c>
      <c r="AP112" s="146" t="s">
        <v>204</v>
      </c>
      <c r="AQ112" s="146" t="s">
        <v>354</v>
      </c>
      <c r="AX112" s="146" t="str">
        <f t="shared" si="2"/>
        <v>081</v>
      </c>
      <c r="AY112" s="68" t="s">
        <v>924</v>
      </c>
    </row>
    <row r="113" spans="2:51" s="146" customFormat="1" ht="20.149999999999999" hidden="1" customHeight="1" thickBot="1">
      <c r="B113" s="108">
        <v>0</v>
      </c>
      <c r="C113" s="72">
        <f>IF(B113=1,0,1)</f>
        <v>1</v>
      </c>
      <c r="K113" s="68" t="s">
        <v>925</v>
      </c>
      <c r="L113" s="146" t="s">
        <v>926</v>
      </c>
      <c r="O113" s="146" t="s">
        <v>164</v>
      </c>
      <c r="R113" s="146" t="s">
        <v>129</v>
      </c>
      <c r="Y113" s="68" t="s">
        <v>693</v>
      </c>
      <c r="Z113" s="146" t="s">
        <v>691</v>
      </c>
      <c r="AA113" s="146" t="s">
        <v>692</v>
      </c>
      <c r="AC113" s="146" t="str">
        <f t="shared" si="1"/>
        <v>４６</v>
      </c>
      <c r="AD113" s="146">
        <v>46</v>
      </c>
      <c r="AE113" s="146" t="s">
        <v>927</v>
      </c>
      <c r="AF113" s="146" t="s">
        <v>486</v>
      </c>
      <c r="AI113" s="69">
        <f t="shared" si="4"/>
        <v>1998</v>
      </c>
      <c r="AO113" s="68" t="s">
        <v>563</v>
      </c>
      <c r="AP113" s="146" t="s">
        <v>205</v>
      </c>
      <c r="AQ113" s="146" t="s">
        <v>355</v>
      </c>
      <c r="AX113" s="146" t="str">
        <f t="shared" si="2"/>
        <v>084</v>
      </c>
      <c r="AY113" s="68" t="s">
        <v>928</v>
      </c>
    </row>
    <row r="114" spans="2:51" s="146" customFormat="1" ht="20.149999999999999" hidden="1" customHeight="1">
      <c r="K114" s="68" t="s">
        <v>929</v>
      </c>
      <c r="L114" s="146" t="s">
        <v>930</v>
      </c>
      <c r="O114" s="146" t="s">
        <v>165</v>
      </c>
      <c r="R114" s="146" t="s">
        <v>129</v>
      </c>
      <c r="Y114" s="68" t="s">
        <v>693</v>
      </c>
      <c r="Z114" s="146" t="s">
        <v>30</v>
      </c>
      <c r="AA114" s="146" t="s">
        <v>340</v>
      </c>
      <c r="AC114" s="146" t="str">
        <f t="shared" si="1"/>
        <v>４７</v>
      </c>
      <c r="AD114" s="146">
        <v>47</v>
      </c>
      <c r="AE114" s="146" t="s">
        <v>931</v>
      </c>
      <c r="AF114" s="146" t="s">
        <v>487</v>
      </c>
      <c r="AI114" s="69">
        <f t="shared" si="4"/>
        <v>1999</v>
      </c>
      <c r="AO114" s="68" t="s">
        <v>564</v>
      </c>
      <c r="AP114" s="146" t="s">
        <v>206</v>
      </c>
      <c r="AQ114" s="146" t="s">
        <v>356</v>
      </c>
      <c r="AX114" s="146" t="str">
        <f t="shared" si="2"/>
        <v>086</v>
      </c>
      <c r="AY114" s="68" t="s">
        <v>932</v>
      </c>
    </row>
    <row r="115" spans="2:51" s="146" customFormat="1" ht="17.25" hidden="1" customHeight="1">
      <c r="Y115" s="68" t="s">
        <v>693</v>
      </c>
      <c r="Z115" s="146" t="s">
        <v>31</v>
      </c>
      <c r="AA115" s="146" t="s">
        <v>341</v>
      </c>
      <c r="AC115" s="146" t="str">
        <f t="shared" si="1"/>
        <v>４８</v>
      </c>
      <c r="AD115" s="146">
        <v>48</v>
      </c>
      <c r="AE115" s="146" t="s">
        <v>933</v>
      </c>
      <c r="AF115" s="146" t="s">
        <v>488</v>
      </c>
      <c r="AI115" s="69">
        <f t="shared" si="4"/>
        <v>2000</v>
      </c>
      <c r="AO115" s="68" t="s">
        <v>565</v>
      </c>
      <c r="AP115" s="146" t="s">
        <v>207</v>
      </c>
      <c r="AQ115" s="146" t="s">
        <v>357</v>
      </c>
      <c r="AX115" s="146" t="str">
        <f t="shared" si="2"/>
        <v>087</v>
      </c>
      <c r="AY115" s="68" t="s">
        <v>936</v>
      </c>
    </row>
    <row r="116" spans="2:51" s="146" customFormat="1" ht="17.25" hidden="1" customHeight="1">
      <c r="B116" s="146" t="s">
        <v>937</v>
      </c>
      <c r="K116" s="146" t="s">
        <v>1083</v>
      </c>
      <c r="M116" s="163"/>
      <c r="N116" s="145"/>
      <c r="O116" s="146" t="s">
        <v>1068</v>
      </c>
      <c r="P116" s="145"/>
      <c r="Y116" s="68" t="s">
        <v>699</v>
      </c>
      <c r="Z116" s="146" t="s">
        <v>697</v>
      </c>
      <c r="AA116" s="146" t="s">
        <v>698</v>
      </c>
      <c r="AC116" s="146" t="str">
        <f t="shared" si="1"/>
        <v>４９</v>
      </c>
      <c r="AD116" s="146">
        <v>49</v>
      </c>
      <c r="AE116" s="146" t="s">
        <v>938</v>
      </c>
      <c r="AF116" s="146" t="s">
        <v>489</v>
      </c>
      <c r="AI116" s="69">
        <f t="shared" si="4"/>
        <v>2001</v>
      </c>
      <c r="AO116" s="68" t="s">
        <v>566</v>
      </c>
      <c r="AP116" s="146" t="s">
        <v>208</v>
      </c>
      <c r="AQ116" s="146" t="s">
        <v>358</v>
      </c>
      <c r="AX116" s="146" t="str">
        <f t="shared" si="2"/>
        <v>088</v>
      </c>
      <c r="AY116" s="68" t="s">
        <v>939</v>
      </c>
    </row>
    <row r="117" spans="2:51" s="146" customFormat="1" ht="17.25" hidden="1" customHeight="1">
      <c r="B117" s="146" t="s">
        <v>1179</v>
      </c>
      <c r="C117" s="73"/>
      <c r="D117" s="73"/>
      <c r="E117" s="73"/>
      <c r="F117" s="73"/>
      <c r="G117" s="73"/>
      <c r="H117" s="73"/>
      <c r="I117" s="73"/>
      <c r="J117" s="73"/>
      <c r="K117" s="875">
        <v>1944</v>
      </c>
      <c r="L117" s="875"/>
      <c r="M117" s="875"/>
      <c r="O117" s="874">
        <v>1646</v>
      </c>
      <c r="P117" s="874"/>
      <c r="Y117" s="68" t="s">
        <v>940</v>
      </c>
      <c r="Z117" s="146" t="s">
        <v>213</v>
      </c>
      <c r="AA117" s="146" t="s">
        <v>342</v>
      </c>
      <c r="AC117" s="146" t="str">
        <f t="shared" si="1"/>
        <v>５０</v>
      </c>
      <c r="AD117" s="146">
        <v>50</v>
      </c>
      <c r="AE117" s="146" t="s">
        <v>941</v>
      </c>
      <c r="AF117" s="146" t="s">
        <v>490</v>
      </c>
      <c r="AI117" s="69">
        <f t="shared" si="4"/>
        <v>2002</v>
      </c>
      <c r="AO117" s="68" t="s">
        <v>567</v>
      </c>
      <c r="AP117" s="146" t="s">
        <v>209</v>
      </c>
      <c r="AQ117" s="146" t="s">
        <v>359</v>
      </c>
      <c r="AR117" s="145"/>
      <c r="AX117" s="146" t="str">
        <f t="shared" si="2"/>
        <v>090</v>
      </c>
      <c r="AY117" s="68" t="s">
        <v>942</v>
      </c>
    </row>
    <row r="118" spans="2:51" s="146" customFormat="1" ht="17.25" hidden="1" customHeight="1">
      <c r="B118" s="146" t="s">
        <v>1180</v>
      </c>
      <c r="C118" s="73"/>
      <c r="D118" s="73"/>
      <c r="E118" s="73"/>
      <c r="F118" s="73"/>
      <c r="G118" s="73"/>
      <c r="H118" s="73"/>
      <c r="I118" s="73"/>
      <c r="J118" s="73"/>
      <c r="K118" s="875">
        <v>1728</v>
      </c>
      <c r="L118" s="875"/>
      <c r="M118" s="875"/>
      <c r="O118" s="874">
        <v>2057</v>
      </c>
      <c r="P118" s="874"/>
      <c r="Y118" s="68" t="s">
        <v>703</v>
      </c>
      <c r="Z118" s="146" t="s">
        <v>506</v>
      </c>
      <c r="AA118" s="146" t="s">
        <v>343</v>
      </c>
      <c r="AI118" s="69">
        <f t="shared" si="4"/>
        <v>2003</v>
      </c>
      <c r="AO118" s="68" t="s">
        <v>568</v>
      </c>
      <c r="AP118" s="146" t="s">
        <v>210</v>
      </c>
      <c r="AQ118" s="146" t="s">
        <v>360</v>
      </c>
      <c r="AX118" s="146" t="str">
        <f t="shared" si="2"/>
        <v>093</v>
      </c>
      <c r="AY118" s="68" t="s">
        <v>943</v>
      </c>
    </row>
    <row r="119" spans="2:51" s="146" customFormat="1" ht="17.25" hidden="1" customHeight="1">
      <c r="B119" s="146" t="s">
        <v>1181</v>
      </c>
      <c r="C119" s="73"/>
      <c r="D119" s="73"/>
      <c r="E119" s="73"/>
      <c r="F119" s="73"/>
      <c r="G119" s="73"/>
      <c r="H119" s="73"/>
      <c r="I119" s="73"/>
      <c r="J119" s="73"/>
      <c r="K119" s="875">
        <v>1728</v>
      </c>
      <c r="L119" s="875"/>
      <c r="M119" s="875"/>
      <c r="O119" s="874">
        <v>1646</v>
      </c>
      <c r="P119" s="874"/>
      <c r="Y119" s="68" t="s">
        <v>709</v>
      </c>
      <c r="Z119" s="146" t="s">
        <v>707</v>
      </c>
      <c r="AA119" s="146" t="s">
        <v>708</v>
      </c>
      <c r="AI119" s="69">
        <f t="shared" si="4"/>
        <v>2004</v>
      </c>
      <c r="AO119" s="68" t="s">
        <v>569</v>
      </c>
      <c r="AP119" s="146" t="s">
        <v>211</v>
      </c>
      <c r="AQ119" s="146" t="s">
        <v>361</v>
      </c>
      <c r="AX119" s="146" t="str">
        <f t="shared" si="2"/>
        <v>094</v>
      </c>
      <c r="AY119" s="68" t="s">
        <v>946</v>
      </c>
    </row>
    <row r="120" spans="2:51" s="146" customFormat="1" ht="17.25" hidden="1" customHeight="1">
      <c r="B120" s="146" t="s">
        <v>309</v>
      </c>
      <c r="C120" s="73"/>
      <c r="D120" s="73"/>
      <c r="E120" s="73"/>
      <c r="F120" s="73"/>
      <c r="G120" s="73"/>
      <c r="H120" s="73"/>
      <c r="I120" s="73"/>
      <c r="J120" s="73"/>
      <c r="K120" s="873">
        <v>2700</v>
      </c>
      <c r="L120" s="873"/>
      <c r="M120" s="873"/>
      <c r="O120" s="874">
        <v>2571</v>
      </c>
      <c r="P120" s="874"/>
      <c r="Y120" s="68" t="s">
        <v>715</v>
      </c>
      <c r="Z120" s="146" t="s">
        <v>713</v>
      </c>
      <c r="AA120" s="146" t="s">
        <v>714</v>
      </c>
      <c r="AI120" s="69">
        <f t="shared" si="4"/>
        <v>2005</v>
      </c>
      <c r="AO120" s="68" t="s">
        <v>570</v>
      </c>
      <c r="AP120" s="146" t="s">
        <v>934</v>
      </c>
      <c r="AQ120" s="146" t="s">
        <v>935</v>
      </c>
      <c r="AX120" s="146" t="str">
        <f t="shared" si="2"/>
        <v>095</v>
      </c>
      <c r="AY120" s="68" t="s">
        <v>947</v>
      </c>
    </row>
    <row r="121" spans="2:51" s="146" customFormat="1" ht="17.25" hidden="1" customHeight="1">
      <c r="Y121" s="68" t="s">
        <v>721</v>
      </c>
      <c r="Z121" s="146" t="s">
        <v>719</v>
      </c>
      <c r="AA121" s="146" t="s">
        <v>720</v>
      </c>
      <c r="AI121" s="69">
        <f t="shared" si="4"/>
        <v>2006</v>
      </c>
      <c r="AO121" s="68" t="s">
        <v>571</v>
      </c>
      <c r="AP121" s="146" t="s">
        <v>212</v>
      </c>
      <c r="AQ121" s="146" t="s">
        <v>362</v>
      </c>
      <c r="AX121" s="146" t="str">
        <f t="shared" si="2"/>
        <v>096</v>
      </c>
      <c r="AY121" s="68" t="s">
        <v>948</v>
      </c>
    </row>
    <row r="122" spans="2:51" s="146" customFormat="1" ht="17.25" hidden="1" customHeight="1">
      <c r="B122" s="146" t="s">
        <v>430</v>
      </c>
      <c r="Y122" s="68" t="s">
        <v>729</v>
      </c>
      <c r="Z122" s="146" t="s">
        <v>727</v>
      </c>
      <c r="AA122" s="146" t="s">
        <v>728</v>
      </c>
      <c r="AI122" s="69">
        <f t="shared" si="4"/>
        <v>2007</v>
      </c>
      <c r="AO122" s="68" t="s">
        <v>572</v>
      </c>
      <c r="AP122" s="146" t="s">
        <v>214</v>
      </c>
      <c r="AQ122" s="146" t="s">
        <v>363</v>
      </c>
      <c r="AX122" s="146" t="str">
        <f t="shared" si="2"/>
        <v>100</v>
      </c>
      <c r="AY122" s="68" t="s">
        <v>949</v>
      </c>
    </row>
    <row r="123" spans="2:51" s="146" customFormat="1" ht="17.25" hidden="1" customHeight="1">
      <c r="B123" s="146" t="s">
        <v>431</v>
      </c>
      <c r="Y123" s="68" t="s">
        <v>735</v>
      </c>
      <c r="Z123" s="146" t="s">
        <v>733</v>
      </c>
      <c r="AA123" s="146" t="s">
        <v>734</v>
      </c>
      <c r="AI123" s="69">
        <f t="shared" si="4"/>
        <v>2008</v>
      </c>
      <c r="AO123" s="68" t="s">
        <v>573</v>
      </c>
      <c r="AP123" s="146" t="s">
        <v>215</v>
      </c>
      <c r="AQ123" s="146" t="s">
        <v>364</v>
      </c>
      <c r="AX123" s="146" t="str">
        <f t="shared" si="2"/>
        <v>103</v>
      </c>
      <c r="AY123" s="68" t="s">
        <v>952</v>
      </c>
    </row>
    <row r="124" spans="2:51" s="146" customFormat="1" ht="17.25" hidden="1" customHeight="1">
      <c r="B124" s="146" t="s">
        <v>953</v>
      </c>
      <c r="Y124" s="68" t="s">
        <v>743</v>
      </c>
      <c r="Z124" s="146" t="s">
        <v>741</v>
      </c>
      <c r="AA124" s="146" t="s">
        <v>742</v>
      </c>
      <c r="AI124" s="69">
        <f t="shared" si="4"/>
        <v>2009</v>
      </c>
      <c r="AO124" s="68" t="s">
        <v>574</v>
      </c>
      <c r="AP124" s="146" t="s">
        <v>944</v>
      </c>
      <c r="AQ124" s="146" t="s">
        <v>945</v>
      </c>
      <c r="AX124" s="146" t="str">
        <f t="shared" si="2"/>
        <v>104</v>
      </c>
      <c r="AY124" s="68" t="s">
        <v>414</v>
      </c>
    </row>
    <row r="125" spans="2:51" s="146" customFormat="1" ht="17.25" hidden="1" customHeight="1">
      <c r="B125" s="146" t="s">
        <v>956</v>
      </c>
      <c r="Y125" s="68" t="s">
        <v>753</v>
      </c>
      <c r="Z125" s="146" t="s">
        <v>751</v>
      </c>
      <c r="AA125" s="146" t="s">
        <v>752</v>
      </c>
      <c r="AI125" s="69">
        <f t="shared" si="4"/>
        <v>2010</v>
      </c>
      <c r="AO125" s="68" t="s">
        <v>575</v>
      </c>
      <c r="AP125" s="146" t="s">
        <v>216</v>
      </c>
      <c r="AQ125" s="146" t="s">
        <v>365</v>
      </c>
      <c r="AX125" s="146" t="str">
        <f t="shared" si="2"/>
        <v>105</v>
      </c>
      <c r="AY125" s="68" t="s">
        <v>957</v>
      </c>
    </row>
    <row r="126" spans="2:51" s="146" customFormat="1" ht="17.25" hidden="1" customHeight="1">
      <c r="B126" s="146" t="s">
        <v>37</v>
      </c>
      <c r="Y126" s="68" t="s">
        <v>758</v>
      </c>
      <c r="Z126" s="146" t="s">
        <v>0</v>
      </c>
      <c r="AA126" s="146" t="s">
        <v>344</v>
      </c>
      <c r="AI126" s="69">
        <f t="shared" si="4"/>
        <v>2011</v>
      </c>
      <c r="AO126" s="68" t="s">
        <v>576</v>
      </c>
      <c r="AP126" s="146" t="s">
        <v>217</v>
      </c>
      <c r="AQ126" s="146" t="s">
        <v>366</v>
      </c>
      <c r="AX126" s="146" t="str">
        <f t="shared" si="2"/>
        <v>106</v>
      </c>
      <c r="AY126" s="68" t="s">
        <v>958</v>
      </c>
    </row>
    <row r="127" spans="2:51" s="146" customFormat="1" ht="17.25" hidden="1" customHeight="1">
      <c r="Y127" s="68" t="s">
        <v>764</v>
      </c>
      <c r="Z127" s="146" t="s">
        <v>1</v>
      </c>
      <c r="AA127" s="146" t="s">
        <v>345</v>
      </c>
      <c r="AI127" s="69">
        <f t="shared" si="4"/>
        <v>2012</v>
      </c>
      <c r="AO127" s="68" t="s">
        <v>198</v>
      </c>
      <c r="AP127" s="146" t="s">
        <v>218</v>
      </c>
      <c r="AQ127" s="146" t="s">
        <v>367</v>
      </c>
      <c r="AX127" s="146" t="str">
        <f t="shared" si="2"/>
        <v>108</v>
      </c>
      <c r="AY127" s="68" t="s">
        <v>959</v>
      </c>
    </row>
    <row r="128" spans="2:51" s="146" customFormat="1" ht="17.25" hidden="1" customHeight="1">
      <c r="B128" s="146" t="s">
        <v>1164</v>
      </c>
      <c r="Y128" s="68" t="s">
        <v>772</v>
      </c>
      <c r="Z128" s="146" t="s">
        <v>770</v>
      </c>
      <c r="AA128" s="146" t="s">
        <v>771</v>
      </c>
      <c r="AI128" s="69">
        <f t="shared" si="4"/>
        <v>2013</v>
      </c>
      <c r="AO128" s="68" t="s">
        <v>577</v>
      </c>
      <c r="AP128" s="146" t="s">
        <v>950</v>
      </c>
      <c r="AQ128" s="146" t="s">
        <v>951</v>
      </c>
      <c r="AX128" s="146" t="str">
        <f t="shared" si="2"/>
        <v>110</v>
      </c>
      <c r="AY128" s="68" t="s">
        <v>960</v>
      </c>
    </row>
    <row r="129" spans="2:51" s="146" customFormat="1" ht="17.25" hidden="1" customHeight="1">
      <c r="B129" s="146" t="s">
        <v>1169</v>
      </c>
      <c r="Y129" s="68" t="s">
        <v>778</v>
      </c>
      <c r="Z129" s="146" t="s">
        <v>776</v>
      </c>
      <c r="AA129" s="146" t="s">
        <v>777</v>
      </c>
      <c r="AI129" s="69">
        <f t="shared" si="4"/>
        <v>2014</v>
      </c>
      <c r="AO129" s="68" t="s">
        <v>578</v>
      </c>
      <c r="AP129" s="146" t="s">
        <v>954</v>
      </c>
      <c r="AQ129" s="146" t="s">
        <v>955</v>
      </c>
      <c r="AX129" s="146" t="str">
        <f t="shared" si="2"/>
        <v>111</v>
      </c>
      <c r="AY129" s="68" t="s">
        <v>415</v>
      </c>
    </row>
    <row r="130" spans="2:51" s="146" customFormat="1" ht="17.25" hidden="1" customHeight="1">
      <c r="B130" s="146" t="s">
        <v>1165</v>
      </c>
      <c r="Y130" s="68" t="s">
        <v>784</v>
      </c>
      <c r="Z130" s="146" t="s">
        <v>782</v>
      </c>
      <c r="AA130" s="146" t="s">
        <v>783</v>
      </c>
      <c r="AI130" s="69">
        <f t="shared" si="4"/>
        <v>2015</v>
      </c>
      <c r="AO130" s="68" t="s">
        <v>579</v>
      </c>
      <c r="AP130" s="146" t="s">
        <v>225</v>
      </c>
      <c r="AQ130" s="146" t="s">
        <v>368</v>
      </c>
      <c r="AX130" s="146" t="str">
        <f t="shared" si="2"/>
        <v>112</v>
      </c>
      <c r="AY130" s="68" t="s">
        <v>417</v>
      </c>
    </row>
    <row r="131" spans="2:51" s="146" customFormat="1" ht="17.25" hidden="1" customHeight="1">
      <c r="B131" s="146" t="s">
        <v>1171</v>
      </c>
      <c r="Y131" s="68" t="s">
        <v>784</v>
      </c>
      <c r="Z131" s="146" t="s">
        <v>231</v>
      </c>
      <c r="AA131" s="146" t="s">
        <v>346</v>
      </c>
      <c r="AI131" s="69">
        <f t="shared" si="4"/>
        <v>2016</v>
      </c>
      <c r="AO131" s="68" t="s">
        <v>580</v>
      </c>
      <c r="AP131" s="146" t="s">
        <v>226</v>
      </c>
      <c r="AQ131" s="146" t="s">
        <v>369</v>
      </c>
      <c r="AX131" s="146" t="str">
        <f t="shared" si="2"/>
        <v>113</v>
      </c>
      <c r="AY131" s="68" t="s">
        <v>418</v>
      </c>
    </row>
    <row r="132" spans="2:51" s="146" customFormat="1" ht="17.25" hidden="1" customHeight="1">
      <c r="B132" s="146" t="s">
        <v>1170</v>
      </c>
      <c r="Y132" s="68" t="s">
        <v>790</v>
      </c>
      <c r="Z132" s="146" t="s">
        <v>2</v>
      </c>
      <c r="AA132" s="146" t="s">
        <v>347</v>
      </c>
      <c r="AB132" s="145"/>
      <c r="AE132" s="146" t="s">
        <v>961</v>
      </c>
      <c r="AI132" s="69">
        <f t="shared" si="4"/>
        <v>2017</v>
      </c>
      <c r="AO132" s="68" t="s">
        <v>581</v>
      </c>
      <c r="AP132" s="146" t="s">
        <v>227</v>
      </c>
      <c r="AQ132" s="146" t="s">
        <v>370</v>
      </c>
      <c r="AX132" s="146" t="str">
        <f t="shared" si="2"/>
        <v>114</v>
      </c>
      <c r="AY132" s="68" t="s">
        <v>420</v>
      </c>
    </row>
    <row r="133" spans="2:51" s="146" customFormat="1" ht="17.25" hidden="1" customHeight="1">
      <c r="B133" s="146" t="s">
        <v>1173</v>
      </c>
      <c r="Y133" s="68" t="s">
        <v>796</v>
      </c>
      <c r="Z133" s="146" t="s">
        <v>794</v>
      </c>
      <c r="AA133" s="146" t="s">
        <v>795</v>
      </c>
      <c r="AI133" s="69">
        <f t="shared" si="4"/>
        <v>2018</v>
      </c>
      <c r="AO133" s="68" t="s">
        <v>582</v>
      </c>
      <c r="AP133" s="146" t="s">
        <v>228</v>
      </c>
      <c r="AQ133" s="146" t="s">
        <v>371</v>
      </c>
      <c r="AX133" s="146" t="str">
        <f t="shared" ref="AX133:AX173" si="5">CONCATENATE(AY133,$AZ$68)</f>
        <v>115</v>
      </c>
      <c r="AY133" s="68" t="s">
        <v>964</v>
      </c>
    </row>
    <row r="134" spans="2:51" s="146" customFormat="1" ht="17.25" hidden="1" customHeight="1">
      <c r="B134" s="146" t="s">
        <v>1166</v>
      </c>
      <c r="Y134" s="68" t="s">
        <v>802</v>
      </c>
      <c r="Z134" s="146" t="s">
        <v>800</v>
      </c>
      <c r="AA134" s="146" t="s">
        <v>801</v>
      </c>
      <c r="AI134" s="69">
        <f t="shared" si="4"/>
        <v>2019</v>
      </c>
      <c r="AO134" s="68" t="s">
        <v>583</v>
      </c>
      <c r="AP134" s="146" t="s">
        <v>416</v>
      </c>
      <c r="AQ134" s="146" t="s">
        <v>372</v>
      </c>
      <c r="AX134" s="146" t="str">
        <f t="shared" si="5"/>
        <v>116</v>
      </c>
      <c r="AY134" s="68" t="s">
        <v>965</v>
      </c>
    </row>
    <row r="135" spans="2:51" s="146" customFormat="1" ht="17.25" hidden="1" customHeight="1">
      <c r="B135" s="146" t="s">
        <v>1167</v>
      </c>
      <c r="Y135" s="68" t="s">
        <v>809</v>
      </c>
      <c r="Z135" s="146" t="s">
        <v>807</v>
      </c>
      <c r="AA135" s="146" t="s">
        <v>808</v>
      </c>
      <c r="AI135" s="69">
        <f t="shared" si="4"/>
        <v>2020</v>
      </c>
      <c r="AO135" s="68" t="s">
        <v>584</v>
      </c>
      <c r="AP135" s="146" t="s">
        <v>229</v>
      </c>
      <c r="AQ135" s="146" t="s">
        <v>230</v>
      </c>
      <c r="AX135" s="146" t="str">
        <f t="shared" si="5"/>
        <v>117</v>
      </c>
      <c r="AY135" s="68" t="s">
        <v>966</v>
      </c>
    </row>
    <row r="136" spans="2:51" s="146" customFormat="1" ht="17.25" hidden="1" customHeight="1">
      <c r="B136" s="146" t="s">
        <v>1174</v>
      </c>
      <c r="Y136" s="68" t="s">
        <v>816</v>
      </c>
      <c r="Z136" s="146" t="s">
        <v>814</v>
      </c>
      <c r="AA136" s="146" t="s">
        <v>815</v>
      </c>
      <c r="AI136" s="69">
        <f t="shared" si="4"/>
        <v>2021</v>
      </c>
      <c r="AO136" s="68" t="s">
        <v>585</v>
      </c>
      <c r="AP136" s="146" t="s">
        <v>419</v>
      </c>
      <c r="AQ136" s="146" t="s">
        <v>373</v>
      </c>
      <c r="AX136" s="146" t="str">
        <f t="shared" si="5"/>
        <v>118</v>
      </c>
      <c r="AY136" s="68" t="s">
        <v>969</v>
      </c>
    </row>
    <row r="137" spans="2:51" s="146" customFormat="1" ht="17.25" hidden="1" customHeight="1">
      <c r="B137" s="146" t="s">
        <v>1175</v>
      </c>
      <c r="Y137" s="68" t="s">
        <v>823</v>
      </c>
      <c r="Z137" s="146" t="s">
        <v>3</v>
      </c>
      <c r="AA137" s="146" t="s">
        <v>348</v>
      </c>
      <c r="AI137" s="69">
        <f t="shared" si="4"/>
        <v>2022</v>
      </c>
      <c r="AO137" s="68" t="s">
        <v>586</v>
      </c>
      <c r="AP137" s="146" t="s">
        <v>962</v>
      </c>
      <c r="AQ137" s="146" t="s">
        <v>963</v>
      </c>
      <c r="AX137" s="146" t="str">
        <f t="shared" si="5"/>
        <v>119</v>
      </c>
      <c r="AY137" s="68" t="s">
        <v>970</v>
      </c>
    </row>
    <row r="138" spans="2:51" s="146" customFormat="1" ht="17.25" hidden="1" customHeight="1">
      <c r="B138" s="146" t="s">
        <v>1168</v>
      </c>
      <c r="Y138" s="68" t="s">
        <v>829</v>
      </c>
      <c r="Z138" s="146" t="s">
        <v>4</v>
      </c>
      <c r="AA138" s="146" t="s">
        <v>349</v>
      </c>
      <c r="AI138" s="69">
        <f t="shared" si="4"/>
        <v>2023</v>
      </c>
      <c r="AO138" s="68" t="s">
        <v>587</v>
      </c>
      <c r="AP138" s="146" t="s">
        <v>232</v>
      </c>
      <c r="AQ138" s="146" t="s">
        <v>374</v>
      </c>
      <c r="AX138" s="146" t="str">
        <f t="shared" si="5"/>
        <v>120</v>
      </c>
      <c r="AY138" s="68" t="s">
        <v>971</v>
      </c>
    </row>
    <row r="139" spans="2:51" s="146" customFormat="1" ht="17.25" hidden="1" customHeight="1">
      <c r="Y139" s="68" t="s">
        <v>835</v>
      </c>
      <c r="Z139" s="146" t="s">
        <v>5</v>
      </c>
      <c r="AA139" s="146" t="s">
        <v>350</v>
      </c>
      <c r="AI139" s="69">
        <f t="shared" si="4"/>
        <v>2024</v>
      </c>
      <c r="AO139" s="68" t="s">
        <v>588</v>
      </c>
      <c r="AP139" s="146" t="s">
        <v>235</v>
      </c>
      <c r="AQ139" s="146" t="s">
        <v>375</v>
      </c>
      <c r="AX139" s="146" t="str">
        <f t="shared" si="5"/>
        <v>121</v>
      </c>
      <c r="AY139" s="68" t="s">
        <v>972</v>
      </c>
    </row>
    <row r="140" spans="2:51" s="146" customFormat="1" ht="17.25" hidden="1" customHeight="1">
      <c r="Y140" s="68" t="s">
        <v>841</v>
      </c>
      <c r="Z140" s="146" t="s">
        <v>839</v>
      </c>
      <c r="AA140" s="146" t="s">
        <v>840</v>
      </c>
      <c r="AI140" s="69">
        <f t="shared" si="4"/>
        <v>2025</v>
      </c>
      <c r="AO140" s="68" t="s">
        <v>589</v>
      </c>
      <c r="AP140" s="146" t="s">
        <v>236</v>
      </c>
      <c r="AQ140" s="146" t="s">
        <v>376</v>
      </c>
      <c r="AR140" s="145"/>
      <c r="AX140" s="146" t="str">
        <f t="shared" si="5"/>
        <v>123</v>
      </c>
      <c r="AY140" s="68" t="s">
        <v>975</v>
      </c>
    </row>
    <row r="141" spans="2:51" s="146" customFormat="1" ht="17.25" hidden="1" customHeight="1">
      <c r="Y141" s="68" t="s">
        <v>849</v>
      </c>
      <c r="Z141" s="146" t="s">
        <v>847</v>
      </c>
      <c r="AA141" s="146" t="s">
        <v>848</v>
      </c>
      <c r="AI141" s="69">
        <f t="shared" si="4"/>
        <v>2026</v>
      </c>
      <c r="AO141" s="68" t="s">
        <v>590</v>
      </c>
      <c r="AP141" s="146" t="s">
        <v>967</v>
      </c>
      <c r="AQ141" s="146" t="s">
        <v>968</v>
      </c>
      <c r="AX141" s="146" t="str">
        <f t="shared" si="5"/>
        <v>124</v>
      </c>
      <c r="AY141" s="68" t="s">
        <v>976</v>
      </c>
    </row>
    <row r="142" spans="2:51" s="146" customFormat="1" ht="17.25" hidden="1" customHeight="1">
      <c r="Y142" s="68" t="s">
        <v>855</v>
      </c>
      <c r="Z142" s="146" t="s">
        <v>853</v>
      </c>
      <c r="AA142" s="146" t="s">
        <v>854</v>
      </c>
      <c r="AI142" s="69">
        <f t="shared" si="4"/>
        <v>2027</v>
      </c>
      <c r="AO142" s="68" t="s">
        <v>591</v>
      </c>
      <c r="AP142" s="146" t="s">
        <v>237</v>
      </c>
      <c r="AQ142" s="146" t="s">
        <v>377</v>
      </c>
      <c r="AX142" s="146" t="str">
        <f t="shared" si="5"/>
        <v>125</v>
      </c>
      <c r="AY142" s="68" t="s">
        <v>977</v>
      </c>
    </row>
    <row r="143" spans="2:51" s="146" customFormat="1" ht="17.25" hidden="1" customHeight="1">
      <c r="Y143" s="68" t="s">
        <v>861</v>
      </c>
      <c r="Z143" s="146" t="s">
        <v>859</v>
      </c>
      <c r="AA143" s="146" t="s">
        <v>860</v>
      </c>
      <c r="AI143" s="69">
        <f t="shared" si="4"/>
        <v>2028</v>
      </c>
      <c r="AO143" s="68" t="s">
        <v>592</v>
      </c>
      <c r="AP143" s="146" t="s">
        <v>238</v>
      </c>
      <c r="AQ143" s="146" t="s">
        <v>378</v>
      </c>
      <c r="AX143" s="146" t="str">
        <f t="shared" si="5"/>
        <v>126</v>
      </c>
      <c r="AY143" s="68" t="s">
        <v>978</v>
      </c>
    </row>
    <row r="144" spans="2:51" s="146" customFormat="1" ht="17.25" hidden="1" customHeight="1">
      <c r="Y144" s="68" t="s">
        <v>869</v>
      </c>
      <c r="Z144" s="146" t="s">
        <v>867</v>
      </c>
      <c r="AA144" s="146" t="s">
        <v>868</v>
      </c>
      <c r="AI144" s="69">
        <f t="shared" si="4"/>
        <v>2029</v>
      </c>
      <c r="AO144" s="68" t="s">
        <v>593</v>
      </c>
      <c r="AP144" s="146" t="s">
        <v>239</v>
      </c>
      <c r="AQ144" s="146" t="s">
        <v>379</v>
      </c>
      <c r="AX144" s="146" t="str">
        <f t="shared" si="5"/>
        <v>127</v>
      </c>
      <c r="AY144" s="68" t="s">
        <v>979</v>
      </c>
    </row>
    <row r="145" spans="25:51" s="146" customFormat="1" ht="17.25" hidden="1" customHeight="1">
      <c r="Y145" s="68" t="s">
        <v>875</v>
      </c>
      <c r="Z145" s="146" t="s">
        <v>873</v>
      </c>
      <c r="AA145" s="146" t="s">
        <v>874</v>
      </c>
      <c r="AB145" s="145"/>
      <c r="AE145" s="146" t="s">
        <v>310</v>
      </c>
      <c r="AI145" s="69">
        <f t="shared" si="4"/>
        <v>2030</v>
      </c>
      <c r="AO145" s="68" t="s">
        <v>594</v>
      </c>
      <c r="AP145" s="146" t="s">
        <v>973</v>
      </c>
      <c r="AQ145" s="146" t="s">
        <v>974</v>
      </c>
      <c r="AX145" s="146" t="str">
        <f t="shared" si="5"/>
        <v>128</v>
      </c>
      <c r="AY145" s="68" t="s">
        <v>980</v>
      </c>
    </row>
    <row r="146" spans="25:51" s="146" customFormat="1" ht="17.25" hidden="1" customHeight="1">
      <c r="Y146" s="68" t="s">
        <v>882</v>
      </c>
      <c r="Z146" s="146" t="s">
        <v>880</v>
      </c>
      <c r="AA146" s="146" t="s">
        <v>881</v>
      </c>
      <c r="AI146" s="69"/>
      <c r="AO146" s="68" t="s">
        <v>595</v>
      </c>
      <c r="AP146" s="146" t="s">
        <v>240</v>
      </c>
      <c r="AQ146" s="146" t="s">
        <v>380</v>
      </c>
      <c r="AX146" s="146" t="str">
        <f t="shared" si="5"/>
        <v>129</v>
      </c>
      <c r="AY146" s="68" t="s">
        <v>981</v>
      </c>
    </row>
    <row r="147" spans="25:51" s="146" customFormat="1" ht="17.25" hidden="1" customHeight="1">
      <c r="Y147" s="68" t="s">
        <v>886</v>
      </c>
      <c r="Z147" s="146" t="s">
        <v>201</v>
      </c>
      <c r="AA147" s="146" t="s">
        <v>351</v>
      </c>
      <c r="AI147" s="69"/>
      <c r="AO147" s="68" t="s">
        <v>596</v>
      </c>
      <c r="AP147" s="146" t="s">
        <v>241</v>
      </c>
      <c r="AQ147" s="146" t="s">
        <v>381</v>
      </c>
      <c r="AX147" s="146" t="str">
        <f t="shared" si="5"/>
        <v>130</v>
      </c>
      <c r="AY147" s="68" t="s">
        <v>984</v>
      </c>
    </row>
    <row r="148" spans="25:51" s="146" customFormat="1" ht="17.25" hidden="1" customHeight="1">
      <c r="Y148" s="68" t="s">
        <v>890</v>
      </c>
      <c r="Z148" s="146" t="s">
        <v>202</v>
      </c>
      <c r="AA148" s="146" t="s">
        <v>352</v>
      </c>
      <c r="AI148" s="69"/>
      <c r="AO148" s="68" t="s">
        <v>597</v>
      </c>
      <c r="AP148" s="146" t="s">
        <v>242</v>
      </c>
      <c r="AQ148" s="146" t="s">
        <v>382</v>
      </c>
      <c r="AX148" s="146" t="str">
        <f t="shared" si="5"/>
        <v>131</v>
      </c>
      <c r="AY148" s="68" t="s">
        <v>985</v>
      </c>
    </row>
    <row r="149" spans="25:51" s="146" customFormat="1" ht="17.25" hidden="1" customHeight="1">
      <c r="Y149" s="68" t="s">
        <v>311</v>
      </c>
      <c r="Z149" s="146" t="s">
        <v>895</v>
      </c>
      <c r="AA149" s="146" t="s">
        <v>896</v>
      </c>
      <c r="AI149" s="69"/>
      <c r="AO149" s="68" t="s">
        <v>598</v>
      </c>
      <c r="AP149" s="146" t="s">
        <v>243</v>
      </c>
      <c r="AQ149" s="146" t="s">
        <v>383</v>
      </c>
      <c r="AX149" s="146" t="str">
        <f t="shared" si="5"/>
        <v>133</v>
      </c>
      <c r="AY149" s="68" t="s">
        <v>986</v>
      </c>
    </row>
    <row r="150" spans="25:51" s="146" customFormat="1" ht="17.25" hidden="1" customHeight="1">
      <c r="Y150" s="68" t="s">
        <v>312</v>
      </c>
      <c r="Z150" s="146" t="s">
        <v>203</v>
      </c>
      <c r="AA150" s="146" t="s">
        <v>353</v>
      </c>
      <c r="AI150" s="69"/>
      <c r="AO150" s="68" t="s">
        <v>599</v>
      </c>
      <c r="AP150" s="146" t="s">
        <v>244</v>
      </c>
      <c r="AQ150" s="146" t="s">
        <v>384</v>
      </c>
      <c r="AX150" s="146" t="str">
        <f t="shared" si="5"/>
        <v>135</v>
      </c>
      <c r="AY150" s="68" t="s">
        <v>987</v>
      </c>
    </row>
    <row r="151" spans="25:51" s="146" customFormat="1" ht="17.25" hidden="1" customHeight="1">
      <c r="Y151" s="68" t="s">
        <v>903</v>
      </c>
      <c r="Z151" s="146" t="s">
        <v>204</v>
      </c>
      <c r="AA151" s="146" t="s">
        <v>354</v>
      </c>
      <c r="AI151" s="69"/>
      <c r="AO151" s="68" t="s">
        <v>600</v>
      </c>
      <c r="AP151" s="146" t="s">
        <v>245</v>
      </c>
      <c r="AQ151" s="146" t="s">
        <v>385</v>
      </c>
      <c r="AX151" s="146" t="str">
        <f t="shared" si="5"/>
        <v>136</v>
      </c>
      <c r="AY151" s="68" t="s">
        <v>988</v>
      </c>
    </row>
    <row r="152" spans="25:51" s="146" customFormat="1" ht="17.25" hidden="1" customHeight="1">
      <c r="Y152" s="68" t="s">
        <v>908</v>
      </c>
      <c r="Z152" s="146" t="s">
        <v>205</v>
      </c>
      <c r="AA152" s="146" t="s">
        <v>355</v>
      </c>
      <c r="AI152" s="69"/>
      <c r="AO152" s="68" t="s">
        <v>601</v>
      </c>
      <c r="AP152" s="146" t="s">
        <v>982</v>
      </c>
      <c r="AQ152" s="146" t="s">
        <v>983</v>
      </c>
      <c r="AX152" s="146" t="str">
        <f t="shared" si="5"/>
        <v>137</v>
      </c>
      <c r="AY152" s="68" t="s">
        <v>989</v>
      </c>
    </row>
    <row r="153" spans="25:51" s="146" customFormat="1" ht="17.25" hidden="1" customHeight="1">
      <c r="Y153" s="68" t="s">
        <v>912</v>
      </c>
      <c r="Z153" s="146" t="s">
        <v>206</v>
      </c>
      <c r="AA153" s="146" t="s">
        <v>356</v>
      </c>
      <c r="AI153" s="69"/>
      <c r="AO153" s="68" t="s">
        <v>602</v>
      </c>
      <c r="AP153" s="146" t="s">
        <v>1042</v>
      </c>
      <c r="AQ153" s="146" t="s">
        <v>1043</v>
      </c>
      <c r="AX153" s="146" t="str">
        <f t="shared" si="5"/>
        <v>139</v>
      </c>
      <c r="AY153" s="68" t="s">
        <v>990</v>
      </c>
    </row>
    <row r="154" spans="25:51" s="146" customFormat="1" ht="17.25" hidden="1" customHeight="1">
      <c r="Y154" s="68" t="s">
        <v>916</v>
      </c>
      <c r="Z154" s="146" t="s">
        <v>207</v>
      </c>
      <c r="AA154" s="146" t="s">
        <v>357</v>
      </c>
      <c r="AI154" s="69"/>
      <c r="AO154" s="68" t="s">
        <v>603</v>
      </c>
      <c r="AP154" s="146" t="s">
        <v>247</v>
      </c>
      <c r="AQ154" s="146" t="s">
        <v>387</v>
      </c>
      <c r="AX154" s="146" t="str">
        <f t="shared" si="5"/>
        <v>141</v>
      </c>
      <c r="AY154" s="68" t="s">
        <v>991</v>
      </c>
    </row>
    <row r="155" spans="25:51" s="146" customFormat="1" ht="17.25" hidden="1" customHeight="1">
      <c r="Y155" s="68" t="s">
        <v>920</v>
      </c>
      <c r="Z155" s="146" t="s">
        <v>208</v>
      </c>
      <c r="AA155" s="146" t="s">
        <v>358</v>
      </c>
      <c r="AI155" s="69"/>
      <c r="AO155" s="68" t="s">
        <v>604</v>
      </c>
      <c r="AP155" s="146" t="s">
        <v>248</v>
      </c>
      <c r="AQ155" s="146" t="s">
        <v>388</v>
      </c>
      <c r="AX155" s="146" t="str">
        <f t="shared" si="5"/>
        <v>142</v>
      </c>
      <c r="AY155" s="68" t="s">
        <v>992</v>
      </c>
    </row>
    <row r="156" spans="25:51" s="146" customFormat="1" ht="17.25" hidden="1" customHeight="1">
      <c r="Y156" s="68" t="s">
        <v>924</v>
      </c>
      <c r="Z156" s="146" t="s">
        <v>209</v>
      </c>
      <c r="AA156" s="146" t="s">
        <v>359</v>
      </c>
      <c r="AB156" s="145"/>
      <c r="AE156" s="146" t="s">
        <v>993</v>
      </c>
      <c r="AI156" s="69"/>
      <c r="AO156" s="68" t="s">
        <v>605</v>
      </c>
      <c r="AP156" s="146" t="s">
        <v>249</v>
      </c>
      <c r="AQ156" s="146" t="s">
        <v>389</v>
      </c>
      <c r="AX156" s="146" t="str">
        <f t="shared" si="5"/>
        <v>144</v>
      </c>
      <c r="AY156" s="68" t="s">
        <v>994</v>
      </c>
    </row>
    <row r="157" spans="25:51" s="146" customFormat="1" ht="17.25" hidden="1" customHeight="1">
      <c r="Y157" s="68" t="s">
        <v>928</v>
      </c>
      <c r="Z157" s="146" t="s">
        <v>210</v>
      </c>
      <c r="AA157" s="146" t="s">
        <v>360</v>
      </c>
      <c r="AI157" s="69"/>
      <c r="AO157" s="68" t="s">
        <v>606</v>
      </c>
      <c r="AP157" s="146" t="s">
        <v>250</v>
      </c>
      <c r="AQ157" s="146" t="s">
        <v>390</v>
      </c>
      <c r="AX157" s="146" t="str">
        <f t="shared" si="5"/>
        <v>145</v>
      </c>
      <c r="AY157" s="68" t="s">
        <v>997</v>
      </c>
    </row>
    <row r="158" spans="25:51" s="146" customFormat="1" ht="17.25" hidden="1" customHeight="1">
      <c r="Y158" s="68" t="s">
        <v>932</v>
      </c>
      <c r="Z158" s="146" t="s">
        <v>211</v>
      </c>
      <c r="AA158" s="146" t="s">
        <v>361</v>
      </c>
      <c r="AI158" s="69"/>
      <c r="AO158" s="68" t="s">
        <v>607</v>
      </c>
      <c r="AP158" s="146" t="s">
        <v>251</v>
      </c>
      <c r="AQ158" s="146" t="s">
        <v>391</v>
      </c>
      <c r="AX158" s="146" t="str">
        <f t="shared" si="5"/>
        <v>146</v>
      </c>
      <c r="AY158" s="68" t="s">
        <v>421</v>
      </c>
    </row>
    <row r="159" spans="25:51" s="146" customFormat="1" ht="17.25" hidden="1" customHeight="1">
      <c r="Y159" s="68" t="s">
        <v>936</v>
      </c>
      <c r="Z159" s="146" t="s">
        <v>934</v>
      </c>
      <c r="AA159" s="146" t="s">
        <v>935</v>
      </c>
      <c r="AI159" s="69"/>
      <c r="AO159" s="68" t="s">
        <v>1044</v>
      </c>
      <c r="AP159" s="146" t="s">
        <v>1045</v>
      </c>
      <c r="AQ159" s="146" t="s">
        <v>1046</v>
      </c>
      <c r="AX159" s="146" t="str">
        <f t="shared" si="5"/>
        <v>149</v>
      </c>
      <c r="AY159" s="68" t="s">
        <v>1000</v>
      </c>
    </row>
    <row r="160" spans="25:51" s="146" customFormat="1" ht="17.25" hidden="1" customHeight="1">
      <c r="Y160" s="68" t="s">
        <v>939</v>
      </c>
      <c r="Z160" s="146" t="s">
        <v>212</v>
      </c>
      <c r="AA160" s="146" t="s">
        <v>362</v>
      </c>
      <c r="AI160" s="69"/>
      <c r="AO160" s="68" t="s">
        <v>608</v>
      </c>
      <c r="AP160" s="146" t="s">
        <v>252</v>
      </c>
      <c r="AQ160" s="146" t="s">
        <v>392</v>
      </c>
      <c r="AX160" s="146" t="str">
        <f t="shared" si="5"/>
        <v>151</v>
      </c>
      <c r="AY160" s="68" t="s">
        <v>1001</v>
      </c>
    </row>
    <row r="161" spans="25:51" s="146" customFormat="1" ht="17.25" hidden="1" customHeight="1">
      <c r="Y161" s="68" t="s">
        <v>942</v>
      </c>
      <c r="Z161" s="146" t="s">
        <v>214</v>
      </c>
      <c r="AA161" s="146" t="s">
        <v>363</v>
      </c>
      <c r="AI161" s="69"/>
      <c r="AO161" s="68" t="s">
        <v>609</v>
      </c>
      <c r="AP161" s="146" t="s">
        <v>253</v>
      </c>
      <c r="AQ161" s="146" t="s">
        <v>393</v>
      </c>
      <c r="AX161" s="146" t="str">
        <f t="shared" si="5"/>
        <v>152</v>
      </c>
      <c r="AY161" s="68" t="s">
        <v>423</v>
      </c>
    </row>
    <row r="162" spans="25:51" s="146" customFormat="1" ht="17.25" hidden="1" customHeight="1">
      <c r="Y162" s="68" t="s">
        <v>943</v>
      </c>
      <c r="Z162" s="146" t="s">
        <v>215</v>
      </c>
      <c r="AA162" s="146" t="s">
        <v>364</v>
      </c>
      <c r="AI162" s="69"/>
      <c r="AO162" s="68" t="s">
        <v>610</v>
      </c>
      <c r="AP162" s="146" t="s">
        <v>254</v>
      </c>
      <c r="AQ162" s="146" t="s">
        <v>394</v>
      </c>
      <c r="AX162" s="146" t="str">
        <f t="shared" si="5"/>
        <v>155</v>
      </c>
      <c r="AY162" s="68" t="s">
        <v>1004</v>
      </c>
    </row>
    <row r="163" spans="25:51" s="146" customFormat="1" ht="17.25" hidden="1" customHeight="1">
      <c r="Y163" s="68" t="s">
        <v>946</v>
      </c>
      <c r="Z163" s="146" t="s">
        <v>944</v>
      </c>
      <c r="AA163" s="146" t="s">
        <v>945</v>
      </c>
      <c r="AO163" s="68" t="s">
        <v>611</v>
      </c>
      <c r="AP163" s="146" t="s">
        <v>995</v>
      </c>
      <c r="AQ163" s="146" t="s">
        <v>996</v>
      </c>
      <c r="AX163" s="146" t="str">
        <f t="shared" si="5"/>
        <v>200</v>
      </c>
      <c r="AY163" s="68" t="s">
        <v>1005</v>
      </c>
    </row>
    <row r="164" spans="25:51" s="146" customFormat="1" ht="17.25" hidden="1" customHeight="1">
      <c r="Y164" s="68" t="s">
        <v>947</v>
      </c>
      <c r="Z164" s="146" t="s">
        <v>216</v>
      </c>
      <c r="AA164" s="146" t="s">
        <v>365</v>
      </c>
      <c r="AO164" s="68" t="s">
        <v>612</v>
      </c>
      <c r="AP164" s="146" t="s">
        <v>255</v>
      </c>
      <c r="AQ164" s="146" t="s">
        <v>395</v>
      </c>
      <c r="AX164" s="146" t="str">
        <f t="shared" si="5"/>
        <v>201</v>
      </c>
      <c r="AY164" s="68" t="s">
        <v>1006</v>
      </c>
    </row>
    <row r="165" spans="25:51" s="146" customFormat="1" ht="17.25" hidden="1" customHeight="1">
      <c r="Y165" s="68" t="s">
        <v>948</v>
      </c>
      <c r="Z165" s="146" t="s">
        <v>217</v>
      </c>
      <c r="AA165" s="146" t="s">
        <v>366</v>
      </c>
      <c r="AO165" s="68" t="s">
        <v>613</v>
      </c>
      <c r="AP165" s="146" t="s">
        <v>998</v>
      </c>
      <c r="AQ165" s="146" t="s">
        <v>999</v>
      </c>
      <c r="AX165" s="146" t="str">
        <f t="shared" si="5"/>
        <v>202</v>
      </c>
      <c r="AY165" s="68" t="s">
        <v>1007</v>
      </c>
    </row>
    <row r="166" spans="25:51" s="146" customFormat="1" ht="17.25" hidden="1" customHeight="1">
      <c r="Y166" s="68" t="s">
        <v>949</v>
      </c>
      <c r="Z166" s="146" t="s">
        <v>218</v>
      </c>
      <c r="AA166" s="146" t="s">
        <v>367</v>
      </c>
      <c r="AO166" s="68" t="s">
        <v>614</v>
      </c>
      <c r="AP166" s="146" t="s">
        <v>422</v>
      </c>
      <c r="AQ166" s="146" t="s">
        <v>396</v>
      </c>
      <c r="AX166" s="146" t="str">
        <f t="shared" si="5"/>
        <v>203</v>
      </c>
      <c r="AY166" s="68" t="s">
        <v>424</v>
      </c>
    </row>
    <row r="167" spans="25:51" s="146" customFormat="1" ht="17.25" hidden="1" customHeight="1">
      <c r="Y167" s="68" t="s">
        <v>952</v>
      </c>
      <c r="Z167" s="146" t="s">
        <v>950</v>
      </c>
      <c r="AA167" s="146" t="s">
        <v>951</v>
      </c>
      <c r="AO167" s="68" t="s">
        <v>615</v>
      </c>
      <c r="AP167" s="146" t="s">
        <v>1002</v>
      </c>
      <c r="AQ167" s="146" t="s">
        <v>1003</v>
      </c>
      <c r="AX167" s="146" t="str">
        <f t="shared" si="5"/>
        <v>204</v>
      </c>
      <c r="AY167" s="68" t="s">
        <v>1010</v>
      </c>
    </row>
    <row r="168" spans="25:51" s="146" customFormat="1" ht="17.25" hidden="1" customHeight="1">
      <c r="Y168" s="68" t="s">
        <v>414</v>
      </c>
      <c r="Z168" s="146" t="s">
        <v>954</v>
      </c>
      <c r="AA168" s="146" t="s">
        <v>955</v>
      </c>
      <c r="AO168" s="68" t="s">
        <v>616</v>
      </c>
      <c r="AP168" s="146" t="s">
        <v>256</v>
      </c>
      <c r="AQ168" s="146" t="s">
        <v>397</v>
      </c>
      <c r="AX168" s="146" t="str">
        <f t="shared" si="5"/>
        <v>212</v>
      </c>
      <c r="AY168" s="68" t="s">
        <v>1011</v>
      </c>
    </row>
    <row r="169" spans="25:51" s="146" customFormat="1" ht="17.25" hidden="1" customHeight="1">
      <c r="Y169" s="68" t="s">
        <v>957</v>
      </c>
      <c r="Z169" s="146" t="s">
        <v>225</v>
      </c>
      <c r="AA169" s="146" t="s">
        <v>368</v>
      </c>
      <c r="AO169" s="68" t="s">
        <v>617</v>
      </c>
      <c r="AP169" s="146" t="s">
        <v>257</v>
      </c>
      <c r="AQ169" s="146" t="s">
        <v>398</v>
      </c>
      <c r="AX169" s="146" t="str">
        <f t="shared" si="5"/>
        <v>214</v>
      </c>
      <c r="AY169" s="68" t="s">
        <v>1012</v>
      </c>
    </row>
    <row r="170" spans="25:51" s="146" customFormat="1" ht="17.25" hidden="1" customHeight="1">
      <c r="Y170" s="68" t="s">
        <v>958</v>
      </c>
      <c r="Z170" s="146" t="s">
        <v>226</v>
      </c>
      <c r="AA170" s="146" t="s">
        <v>369</v>
      </c>
      <c r="AO170" s="68" t="s">
        <v>618</v>
      </c>
      <c r="AP170" s="146" t="s">
        <v>258</v>
      </c>
      <c r="AQ170" s="146" t="s">
        <v>399</v>
      </c>
      <c r="AX170" s="146" t="str">
        <f t="shared" si="5"/>
        <v>215</v>
      </c>
      <c r="AY170" s="68" t="s">
        <v>1013</v>
      </c>
    </row>
    <row r="171" spans="25:51" s="146" customFormat="1" ht="17.25" hidden="1" customHeight="1">
      <c r="Y171" s="68" t="s">
        <v>959</v>
      </c>
      <c r="Z171" s="146" t="s">
        <v>227</v>
      </c>
      <c r="AA171" s="146" t="s">
        <v>370</v>
      </c>
      <c r="AO171" s="68" t="s">
        <v>619</v>
      </c>
      <c r="AP171" s="146" t="s">
        <v>259</v>
      </c>
      <c r="AQ171" s="146" t="s">
        <v>400</v>
      </c>
      <c r="AX171" s="146" t="str">
        <f t="shared" si="5"/>
        <v>218</v>
      </c>
      <c r="AY171" s="68" t="s">
        <v>1014</v>
      </c>
    </row>
    <row r="172" spans="25:51" s="146" customFormat="1" ht="17.25" hidden="1" customHeight="1">
      <c r="Y172" s="68" t="s">
        <v>960</v>
      </c>
      <c r="Z172" s="146" t="s">
        <v>228</v>
      </c>
      <c r="AA172" s="146" t="s">
        <v>371</v>
      </c>
      <c r="AO172" s="68" t="s">
        <v>620</v>
      </c>
      <c r="AP172" s="146" t="s">
        <v>1008</v>
      </c>
      <c r="AQ172" s="146" t="s">
        <v>1009</v>
      </c>
      <c r="AX172" s="146" t="str">
        <f t="shared" si="5"/>
        <v>219</v>
      </c>
      <c r="AY172" s="68" t="s">
        <v>425</v>
      </c>
    </row>
    <row r="173" spans="25:51" s="146" customFormat="1" ht="17.25" hidden="1" customHeight="1">
      <c r="Y173" s="68" t="s">
        <v>415</v>
      </c>
      <c r="Z173" s="146" t="s">
        <v>416</v>
      </c>
      <c r="AA173" s="146" t="s">
        <v>372</v>
      </c>
      <c r="AO173" s="68" t="s">
        <v>621</v>
      </c>
      <c r="AP173" s="146" t="s">
        <v>260</v>
      </c>
      <c r="AQ173" s="146" t="s">
        <v>401</v>
      </c>
      <c r="AX173" s="146" t="str">
        <f t="shared" si="5"/>
        <v>500</v>
      </c>
      <c r="AY173" s="146">
        <v>500</v>
      </c>
    </row>
    <row r="174" spans="25:51" s="146" customFormat="1" ht="17.25" hidden="1" customHeight="1">
      <c r="Y174" s="68" t="s">
        <v>417</v>
      </c>
      <c r="Z174" s="146" t="s">
        <v>229</v>
      </c>
      <c r="AA174" s="146" t="s">
        <v>230</v>
      </c>
      <c r="AO174" s="68" t="s">
        <v>1025</v>
      </c>
      <c r="AP174" s="68" t="s">
        <v>1027</v>
      </c>
      <c r="AQ174" s="146" t="s">
        <v>1026</v>
      </c>
    </row>
    <row r="175" spans="25:51" s="146" customFormat="1" ht="17.25" hidden="1" customHeight="1">
      <c r="Y175" s="68" t="s">
        <v>418</v>
      </c>
      <c r="Z175" s="146" t="s">
        <v>419</v>
      </c>
      <c r="AA175" s="146" t="s">
        <v>373</v>
      </c>
      <c r="AO175" s="68" t="s">
        <v>622</v>
      </c>
      <c r="AP175" s="146" t="s">
        <v>261</v>
      </c>
      <c r="AQ175" s="146" t="s">
        <v>402</v>
      </c>
    </row>
    <row r="176" spans="25:51" s="146" customFormat="1" ht="17.25" hidden="1" customHeight="1">
      <c r="Y176" s="68" t="s">
        <v>420</v>
      </c>
      <c r="Z176" s="146" t="s">
        <v>962</v>
      </c>
      <c r="AA176" s="146" t="s">
        <v>963</v>
      </c>
      <c r="AO176" s="68" t="s">
        <v>623</v>
      </c>
      <c r="AP176" s="146" t="s">
        <v>262</v>
      </c>
      <c r="AQ176" s="146" t="s">
        <v>403</v>
      </c>
    </row>
    <row r="177" spans="25:43" s="146" customFormat="1" ht="17.25" hidden="1" customHeight="1">
      <c r="Y177" s="68" t="s">
        <v>964</v>
      </c>
      <c r="Z177" s="146" t="s">
        <v>232</v>
      </c>
      <c r="AA177" s="146" t="s">
        <v>374</v>
      </c>
      <c r="AO177" s="68" t="s">
        <v>624</v>
      </c>
      <c r="AP177" s="146" t="s">
        <v>263</v>
      </c>
      <c r="AQ177" s="146" t="s">
        <v>404</v>
      </c>
    </row>
    <row r="178" spans="25:43" s="146" customFormat="1" ht="17.25" hidden="1" customHeight="1">
      <c r="Y178" s="68" t="s">
        <v>965</v>
      </c>
      <c r="Z178" s="146" t="s">
        <v>235</v>
      </c>
      <c r="AA178" s="146" t="s">
        <v>375</v>
      </c>
      <c r="AO178" s="68" t="s">
        <v>1047</v>
      </c>
      <c r="AP178" s="146" t="s">
        <v>1048</v>
      </c>
      <c r="AQ178" s="146" t="s">
        <v>1049</v>
      </c>
    </row>
    <row r="179" spans="25:43" s="146" customFormat="1" ht="17.25" hidden="1" customHeight="1">
      <c r="Y179" s="68" t="s">
        <v>966</v>
      </c>
      <c r="Z179" s="146" t="s">
        <v>236</v>
      </c>
      <c r="AA179" s="146" t="s">
        <v>376</v>
      </c>
      <c r="AB179" s="145"/>
      <c r="AE179" s="146" t="s">
        <v>1018</v>
      </c>
      <c r="AO179" s="68" t="s">
        <v>625</v>
      </c>
      <c r="AP179" s="146" t="s">
        <v>264</v>
      </c>
      <c r="AQ179" s="146" t="s">
        <v>405</v>
      </c>
    </row>
    <row r="180" spans="25:43" s="146" customFormat="1" ht="17.25" hidden="1" customHeight="1">
      <c r="Y180" s="68" t="s">
        <v>969</v>
      </c>
      <c r="Z180" s="146" t="s">
        <v>967</v>
      </c>
      <c r="AA180" s="146" t="s">
        <v>968</v>
      </c>
      <c r="AO180" s="68" t="s">
        <v>626</v>
      </c>
      <c r="AP180" s="146" t="s">
        <v>1015</v>
      </c>
      <c r="AQ180" s="146" t="s">
        <v>1016</v>
      </c>
    </row>
    <row r="181" spans="25:43" s="146" customFormat="1" ht="17.25" hidden="1" customHeight="1">
      <c r="Y181" s="68" t="s">
        <v>970</v>
      </c>
      <c r="Z181" s="146" t="s">
        <v>237</v>
      </c>
      <c r="AA181" s="146" t="s">
        <v>377</v>
      </c>
      <c r="AO181" s="68" t="s">
        <v>1031</v>
      </c>
      <c r="AP181" s="68" t="s">
        <v>1033</v>
      </c>
      <c r="AQ181" s="146" t="s">
        <v>1035</v>
      </c>
    </row>
    <row r="182" spans="25:43" s="146" customFormat="1" ht="17.25" hidden="1" customHeight="1">
      <c r="Y182" s="68" t="s">
        <v>971</v>
      </c>
      <c r="Z182" s="146" t="s">
        <v>238</v>
      </c>
      <c r="AA182" s="146" t="s">
        <v>378</v>
      </c>
      <c r="AO182" s="68" t="s">
        <v>1032</v>
      </c>
      <c r="AP182" s="68" t="s">
        <v>1034</v>
      </c>
      <c r="AQ182" s="146" t="s">
        <v>1036</v>
      </c>
    </row>
    <row r="183" spans="25:43" s="146" customFormat="1" ht="17.25" hidden="1" customHeight="1">
      <c r="Y183" s="68" t="s">
        <v>972</v>
      </c>
      <c r="Z183" s="146" t="s">
        <v>239</v>
      </c>
      <c r="AA183" s="146" t="s">
        <v>379</v>
      </c>
      <c r="AO183" s="68" t="s">
        <v>1028</v>
      </c>
      <c r="AP183" s="146" t="s">
        <v>1029</v>
      </c>
      <c r="AQ183" s="146" t="s">
        <v>1030</v>
      </c>
    </row>
    <row r="184" spans="25:43" s="146" customFormat="1" ht="17.25" hidden="1" customHeight="1">
      <c r="Y184" s="68" t="s">
        <v>975</v>
      </c>
      <c r="Z184" s="146" t="s">
        <v>973</v>
      </c>
      <c r="AA184" s="146" t="s">
        <v>974</v>
      </c>
      <c r="AO184" s="68" t="s">
        <v>1037</v>
      </c>
      <c r="AP184" s="146" t="s">
        <v>1038</v>
      </c>
      <c r="AQ184" s="146" t="s">
        <v>1039</v>
      </c>
    </row>
    <row r="185" spans="25:43" s="146" customFormat="1" ht="17.25" hidden="1" customHeight="1">
      <c r="Y185" s="68" t="s">
        <v>976</v>
      </c>
      <c r="Z185" s="146" t="s">
        <v>240</v>
      </c>
      <c r="AA185" s="146" t="s">
        <v>380</v>
      </c>
      <c r="AO185" s="68" t="s">
        <v>1050</v>
      </c>
      <c r="AP185" s="146" t="s">
        <v>1051</v>
      </c>
      <c r="AQ185" s="146" t="s">
        <v>1052</v>
      </c>
    </row>
    <row r="186" spans="25:43" s="146" customFormat="1" ht="17.25" hidden="1" customHeight="1">
      <c r="Y186" s="68" t="s">
        <v>977</v>
      </c>
      <c r="Z186" s="146" t="s">
        <v>241</v>
      </c>
      <c r="AA186" s="146" t="s">
        <v>381</v>
      </c>
      <c r="AO186" s="146" t="s">
        <v>627</v>
      </c>
    </row>
    <row r="187" spans="25:43" s="146" customFormat="1" ht="17.25" hidden="1" customHeight="1">
      <c r="Y187" s="68" t="s">
        <v>978</v>
      </c>
      <c r="Z187" s="146" t="s">
        <v>242</v>
      </c>
      <c r="AA187" s="146" t="s">
        <v>382</v>
      </c>
      <c r="AO187" s="146" t="s">
        <v>1017</v>
      </c>
    </row>
    <row r="188" spans="25:43" s="146" customFormat="1" ht="17.25" hidden="1" customHeight="1">
      <c r="Y188" s="68" t="s">
        <v>979</v>
      </c>
      <c r="Z188" s="146" t="s">
        <v>243</v>
      </c>
      <c r="AA188" s="146" t="s">
        <v>383</v>
      </c>
    </row>
    <row r="189" spans="25:43" s="146" customFormat="1" ht="17.25" hidden="1" customHeight="1">
      <c r="Y189" s="68" t="s">
        <v>980</v>
      </c>
      <c r="Z189" s="146" t="s">
        <v>244</v>
      </c>
      <c r="AA189" s="146" t="s">
        <v>384</v>
      </c>
    </row>
    <row r="190" spans="25:43" s="146" customFormat="1" ht="17.25" hidden="1" customHeight="1">
      <c r="Y190" s="68" t="s">
        <v>981</v>
      </c>
      <c r="Z190" s="146" t="s">
        <v>245</v>
      </c>
      <c r="AA190" s="146" t="s">
        <v>385</v>
      </c>
    </row>
    <row r="191" spans="25:43" s="146" customFormat="1" ht="17.25" hidden="1" customHeight="1">
      <c r="Y191" s="68" t="s">
        <v>984</v>
      </c>
      <c r="Z191" s="146" t="s">
        <v>982</v>
      </c>
      <c r="AA191" s="146" t="s">
        <v>983</v>
      </c>
    </row>
    <row r="192" spans="25:43" s="146" customFormat="1" ht="17.25" hidden="1" customHeight="1">
      <c r="Y192" s="68" t="s">
        <v>985</v>
      </c>
      <c r="Z192" s="146" t="s">
        <v>246</v>
      </c>
      <c r="AA192" s="146" t="s">
        <v>386</v>
      </c>
    </row>
    <row r="193" spans="25:27" s="146" customFormat="1" ht="17.25" hidden="1" customHeight="1">
      <c r="Y193" s="68" t="s">
        <v>986</v>
      </c>
      <c r="Z193" s="146" t="s">
        <v>247</v>
      </c>
      <c r="AA193" s="146" t="s">
        <v>387</v>
      </c>
    </row>
    <row r="194" spans="25:27" s="146" customFormat="1" ht="17.25" hidden="1" customHeight="1">
      <c r="Y194" s="68" t="s">
        <v>987</v>
      </c>
      <c r="Z194" s="146" t="s">
        <v>248</v>
      </c>
      <c r="AA194" s="146" t="s">
        <v>388</v>
      </c>
    </row>
    <row r="195" spans="25:27" s="146" customFormat="1" ht="17.25" hidden="1" customHeight="1">
      <c r="Y195" s="68" t="s">
        <v>988</v>
      </c>
      <c r="Z195" s="146" t="s">
        <v>249</v>
      </c>
      <c r="AA195" s="146" t="s">
        <v>389</v>
      </c>
    </row>
    <row r="196" spans="25:27" s="146" customFormat="1" ht="17.25" hidden="1" customHeight="1">
      <c r="Y196" s="68" t="s">
        <v>989</v>
      </c>
      <c r="Z196" s="146" t="s">
        <v>250</v>
      </c>
      <c r="AA196" s="146" t="s">
        <v>390</v>
      </c>
    </row>
    <row r="197" spans="25:27" s="146" customFormat="1" ht="17.25" hidden="1" customHeight="1">
      <c r="Y197" s="68" t="s">
        <v>990</v>
      </c>
      <c r="Z197" s="146" t="s">
        <v>251</v>
      </c>
      <c r="AA197" s="146" t="s">
        <v>391</v>
      </c>
    </row>
    <row r="198" spans="25:27" s="146" customFormat="1" ht="17.25" hidden="1" customHeight="1">
      <c r="Y198" s="68" t="s">
        <v>991</v>
      </c>
      <c r="Z198" s="146" t="s">
        <v>252</v>
      </c>
      <c r="AA198" s="146" t="s">
        <v>392</v>
      </c>
    </row>
    <row r="199" spans="25:27" s="146" customFormat="1" ht="17.25" hidden="1" customHeight="1">
      <c r="Y199" s="68" t="s">
        <v>992</v>
      </c>
      <c r="Z199" s="146" t="s">
        <v>253</v>
      </c>
      <c r="AA199" s="146" t="s">
        <v>393</v>
      </c>
    </row>
    <row r="200" spans="25:27" s="146" customFormat="1" ht="17.25" hidden="1" customHeight="1">
      <c r="Y200" s="68" t="s">
        <v>994</v>
      </c>
      <c r="Z200" s="146" t="s">
        <v>254</v>
      </c>
      <c r="AA200" s="146" t="s">
        <v>394</v>
      </c>
    </row>
    <row r="201" spans="25:27" s="146" customFormat="1" ht="17.25" hidden="1" customHeight="1">
      <c r="Y201" s="68" t="s">
        <v>997</v>
      </c>
      <c r="Z201" s="146" t="s">
        <v>995</v>
      </c>
      <c r="AA201" s="146" t="s">
        <v>996</v>
      </c>
    </row>
    <row r="202" spans="25:27" s="146" customFormat="1" ht="17.25" hidden="1" customHeight="1">
      <c r="Y202" s="68" t="s">
        <v>421</v>
      </c>
      <c r="Z202" s="146" t="s">
        <v>255</v>
      </c>
      <c r="AA202" s="146" t="s">
        <v>395</v>
      </c>
    </row>
    <row r="203" spans="25:27" s="146" customFormat="1" ht="17.25" hidden="1" customHeight="1">
      <c r="Y203" s="68" t="s">
        <v>1000</v>
      </c>
      <c r="Z203" s="146" t="s">
        <v>998</v>
      </c>
      <c r="AA203" s="146" t="s">
        <v>999</v>
      </c>
    </row>
    <row r="204" spans="25:27" s="146" customFormat="1" ht="17.25" hidden="1" customHeight="1">
      <c r="Y204" s="68" t="s">
        <v>1001</v>
      </c>
      <c r="Z204" s="146" t="s">
        <v>422</v>
      </c>
      <c r="AA204" s="146" t="s">
        <v>396</v>
      </c>
    </row>
    <row r="205" spans="25:27" s="146" customFormat="1" ht="17.25" hidden="1" customHeight="1">
      <c r="Y205" s="68" t="s">
        <v>423</v>
      </c>
      <c r="Z205" s="146" t="s">
        <v>1002</v>
      </c>
      <c r="AA205" s="146" t="s">
        <v>1003</v>
      </c>
    </row>
    <row r="206" spans="25:27" s="146" customFormat="1" ht="17.25" hidden="1" customHeight="1">
      <c r="Y206" s="68" t="s">
        <v>1004</v>
      </c>
      <c r="Z206" s="146" t="s">
        <v>256</v>
      </c>
      <c r="AA206" s="146" t="s">
        <v>397</v>
      </c>
    </row>
    <row r="207" spans="25:27" s="146" customFormat="1" ht="17.25" hidden="1" customHeight="1">
      <c r="Y207" s="68" t="s">
        <v>1005</v>
      </c>
      <c r="Z207" s="146" t="s">
        <v>257</v>
      </c>
      <c r="AA207" s="146" t="s">
        <v>398</v>
      </c>
    </row>
    <row r="208" spans="25:27" s="146" customFormat="1" ht="17.25" hidden="1" customHeight="1">
      <c r="Y208" s="68" t="s">
        <v>1006</v>
      </c>
      <c r="Z208" s="146" t="s">
        <v>258</v>
      </c>
      <c r="AA208" s="146" t="s">
        <v>399</v>
      </c>
    </row>
    <row r="209" spans="25:45" s="146" customFormat="1" ht="17.25" hidden="1" customHeight="1">
      <c r="Y209" s="68" t="s">
        <v>1007</v>
      </c>
      <c r="Z209" s="146" t="s">
        <v>259</v>
      </c>
      <c r="AA209" s="146" t="s">
        <v>400</v>
      </c>
    </row>
    <row r="210" spans="25:45" s="146" customFormat="1" ht="17.25" hidden="1" customHeight="1">
      <c r="Y210" s="68" t="s">
        <v>424</v>
      </c>
      <c r="Z210" s="146" t="s">
        <v>1008</v>
      </c>
      <c r="AA210" s="146" t="s">
        <v>1009</v>
      </c>
    </row>
    <row r="211" spans="25:45" s="146" customFormat="1" ht="17.25" hidden="1" customHeight="1">
      <c r="Y211" s="68" t="s">
        <v>1010</v>
      </c>
      <c r="Z211" s="146" t="s">
        <v>260</v>
      </c>
      <c r="AA211" s="146" t="s">
        <v>401</v>
      </c>
    </row>
    <row r="212" spans="25:45" s="146" customFormat="1" ht="17.25" hidden="1" customHeight="1">
      <c r="Y212" s="68" t="s">
        <v>1011</v>
      </c>
      <c r="Z212" s="146" t="s">
        <v>261</v>
      </c>
      <c r="AA212" s="146" t="s">
        <v>402</v>
      </c>
    </row>
    <row r="213" spans="25:45" s="146" customFormat="1" ht="17.25" hidden="1" customHeight="1">
      <c r="Y213" s="68" t="s">
        <v>1012</v>
      </c>
      <c r="Z213" s="146" t="s">
        <v>262</v>
      </c>
      <c r="AA213" s="146" t="s">
        <v>403</v>
      </c>
    </row>
    <row r="214" spans="25:45" s="146" customFormat="1" ht="17.25" hidden="1" customHeight="1">
      <c r="Y214" s="68" t="s">
        <v>1013</v>
      </c>
      <c r="Z214" s="146" t="s">
        <v>263</v>
      </c>
      <c r="AA214" s="146" t="s">
        <v>404</v>
      </c>
    </row>
    <row r="215" spans="25:45" s="146" customFormat="1" ht="17.25" hidden="1" customHeight="1">
      <c r="Y215" s="68" t="s">
        <v>1014</v>
      </c>
      <c r="Z215" s="146" t="s">
        <v>264</v>
      </c>
      <c r="AA215" s="146" t="s">
        <v>405</v>
      </c>
    </row>
    <row r="216" spans="25:45" s="146" customFormat="1" ht="17.25" hidden="1" customHeight="1">
      <c r="Y216" s="68" t="s">
        <v>425</v>
      </c>
      <c r="Z216" s="146" t="s">
        <v>1015</v>
      </c>
      <c r="AA216" s="146" t="s">
        <v>1016</v>
      </c>
    </row>
    <row r="217" spans="25:45" s="74" customFormat="1" ht="17.25" hidden="1" customHeight="1">
      <c r="AO217" s="146"/>
      <c r="AP217" s="146"/>
      <c r="AQ217" s="146"/>
      <c r="AR217" s="146"/>
      <c r="AS217" s="146"/>
    </row>
    <row r="218" spans="25:45" s="74" customFormat="1" ht="17.25" customHeight="1">
      <c r="AO218" s="146"/>
      <c r="AP218" s="146"/>
      <c r="AQ218" s="146"/>
      <c r="AR218" s="146"/>
      <c r="AS218" s="146"/>
    </row>
    <row r="219" spans="25:45" s="74" customFormat="1" ht="17.25" customHeight="1">
      <c r="AO219" s="146"/>
      <c r="AP219" s="146"/>
      <c r="AQ219" s="146"/>
      <c r="AR219" s="146"/>
      <c r="AS219" s="146"/>
    </row>
    <row r="220" spans="25:45" s="74" customFormat="1" ht="17.25" customHeight="1">
      <c r="AO220" s="146"/>
      <c r="AP220" s="146"/>
      <c r="AQ220" s="146"/>
      <c r="AR220" s="146"/>
      <c r="AS220" s="146"/>
    </row>
    <row r="221" spans="25:45" s="74" customFormat="1" ht="17.25" customHeight="1">
      <c r="AO221" s="146"/>
      <c r="AP221" s="146"/>
      <c r="AQ221" s="146"/>
      <c r="AR221" s="146"/>
      <c r="AS221" s="146"/>
    </row>
    <row r="222" spans="25:45" s="74" customFormat="1" ht="17.25" customHeight="1">
      <c r="AO222" s="146"/>
      <c r="AP222" s="146"/>
      <c r="AQ222" s="146"/>
      <c r="AR222" s="146"/>
      <c r="AS222" s="146"/>
    </row>
    <row r="223" spans="25:45" ht="17.25" customHeight="1">
      <c r="AO223" s="146"/>
      <c r="AP223" s="146"/>
      <c r="AQ223" s="146"/>
      <c r="AR223" s="146"/>
      <c r="AS223" s="146"/>
    </row>
    <row r="224" spans="25:45" ht="17.25" customHeight="1">
      <c r="AO224" s="146"/>
      <c r="AP224" s="146"/>
      <c r="AQ224" s="146"/>
      <c r="AR224" s="146"/>
      <c r="AS224" s="146"/>
    </row>
    <row r="225" spans="41:45" ht="17.25" customHeight="1">
      <c r="AO225" s="146"/>
      <c r="AP225" s="146"/>
      <c r="AQ225" s="146"/>
      <c r="AR225" s="146"/>
      <c r="AS225" s="146"/>
    </row>
    <row r="226" spans="41:45" ht="17.25" customHeight="1">
      <c r="AO226" s="146"/>
      <c r="AP226" s="146"/>
      <c r="AQ226" s="146"/>
      <c r="AR226" s="146"/>
      <c r="AS226" s="146"/>
    </row>
    <row r="227" spans="41:45" ht="17.25" customHeight="1">
      <c r="AO227" s="146"/>
      <c r="AP227" s="146"/>
      <c r="AQ227" s="146"/>
      <c r="AR227" s="146"/>
      <c r="AS227" s="146"/>
    </row>
    <row r="228" spans="41:45" ht="17.25" customHeight="1">
      <c r="AO228" s="146"/>
      <c r="AP228" s="146"/>
      <c r="AQ228" s="146"/>
      <c r="AR228" s="146"/>
      <c r="AS228" s="74"/>
    </row>
    <row r="229" spans="41:45" ht="17.25" customHeight="1">
      <c r="AO229" s="146"/>
      <c r="AP229" s="146"/>
      <c r="AQ229" s="146"/>
      <c r="AR229" s="146"/>
      <c r="AS229" s="74"/>
    </row>
    <row r="230" spans="41:45" ht="17.25" customHeight="1">
      <c r="AO230" s="74"/>
      <c r="AP230" s="74"/>
      <c r="AQ230" s="74"/>
      <c r="AR230" s="74"/>
      <c r="AS230" s="74"/>
    </row>
    <row r="231" spans="41:45" ht="17.25" customHeight="1">
      <c r="AO231" s="74"/>
      <c r="AP231" s="74"/>
      <c r="AQ231" s="74"/>
      <c r="AR231" s="74"/>
      <c r="AS231" s="74"/>
    </row>
    <row r="232" spans="41:45" ht="17.25" customHeight="1">
      <c r="AO232" s="74"/>
      <c r="AP232" s="74"/>
      <c r="AQ232" s="74"/>
      <c r="AR232" s="74"/>
      <c r="AS232" s="74"/>
    </row>
    <row r="233" spans="41:45" ht="17.25" customHeight="1">
      <c r="AO233" s="74"/>
      <c r="AP233" s="74"/>
      <c r="AQ233" s="74"/>
      <c r="AR233" s="74"/>
      <c r="AS233" s="74"/>
    </row>
    <row r="234" spans="41:45" ht="17.25" customHeight="1">
      <c r="AO234" s="74"/>
      <c r="AP234" s="74"/>
      <c r="AQ234" s="74"/>
      <c r="AR234" s="74"/>
    </row>
    <row r="235" spans="41:45" ht="17.25" customHeight="1">
      <c r="AO235" s="74"/>
      <c r="AP235" s="74"/>
      <c r="AQ235" s="74"/>
      <c r="AR235" s="74"/>
    </row>
  </sheetData>
  <sheetProtection algorithmName="SHA-512" hashValue="FWWkvEYDJIY8QQ/GQET41wp1STu3UPpQkNRqNb73/gMTY2cLy00WxywIDLwqtr4/IvQ3n+OSgUB3mjMhxO1CtA==" saltValue="FI9dh1NBW+R9HZ8WL7ahmQ==" spinCount="100000" sheet="1" formatCells="0" insertColumns="0" insertRows="0" deleteColumns="0" deleteRows="0" sort="0"/>
  <mergeCells count="218">
    <mergeCell ref="K120:M120"/>
    <mergeCell ref="O120:P120"/>
    <mergeCell ref="K117:M117"/>
    <mergeCell ref="O117:P117"/>
    <mergeCell ref="K118:M118"/>
    <mergeCell ref="O118:P118"/>
    <mergeCell ref="K119:M119"/>
    <mergeCell ref="O119:P119"/>
    <mergeCell ref="C91:D91"/>
    <mergeCell ref="C92:D92"/>
    <mergeCell ref="C93:D93"/>
    <mergeCell ref="C96:D96"/>
    <mergeCell ref="C97:D97"/>
    <mergeCell ref="C98:D98"/>
    <mergeCell ref="C55:AB56"/>
    <mergeCell ref="AD55:BD56"/>
    <mergeCell ref="C57:AB57"/>
    <mergeCell ref="AD57:BD57"/>
    <mergeCell ref="B58:AB58"/>
    <mergeCell ref="B61:B62"/>
    <mergeCell ref="AF61:AF62"/>
    <mergeCell ref="C52:AB52"/>
    <mergeCell ref="AD52:BD52"/>
    <mergeCell ref="C53:AB53"/>
    <mergeCell ref="AD53:BD53"/>
    <mergeCell ref="C54:AB54"/>
    <mergeCell ref="AD54:BD54"/>
    <mergeCell ref="BB44:BD44"/>
    <mergeCell ref="BB45:BD48"/>
    <mergeCell ref="C47:G50"/>
    <mergeCell ref="H47:AA48"/>
    <mergeCell ref="H49:K50"/>
    <mergeCell ref="L49:R50"/>
    <mergeCell ref="S49:T50"/>
    <mergeCell ref="U49:AA50"/>
    <mergeCell ref="C40:G40"/>
    <mergeCell ref="H40:M40"/>
    <mergeCell ref="N40:O40"/>
    <mergeCell ref="P40:S40"/>
    <mergeCell ref="T40:AA40"/>
    <mergeCell ref="C43:G46"/>
    <mergeCell ref="H43:M43"/>
    <mergeCell ref="N43:Z43"/>
    <mergeCell ref="H44:M44"/>
    <mergeCell ref="N44:Z44"/>
    <mergeCell ref="BB33:BD33"/>
    <mergeCell ref="W34:X34"/>
    <mergeCell ref="Y34:AA34"/>
    <mergeCell ref="BB34:BD37"/>
    <mergeCell ref="C35:G39"/>
    <mergeCell ref="H35:T35"/>
    <mergeCell ref="U35:V35"/>
    <mergeCell ref="W35:X35"/>
    <mergeCell ref="Y35:AA35"/>
    <mergeCell ref="H36:T36"/>
    <mergeCell ref="H38:T38"/>
    <mergeCell ref="U38:V38"/>
    <mergeCell ref="W38:X38"/>
    <mergeCell ref="Y38:AA38"/>
    <mergeCell ref="H39:V39"/>
    <mergeCell ref="W39:AA39"/>
    <mergeCell ref="U36:V36"/>
    <mergeCell ref="W36:X36"/>
    <mergeCell ref="Y36:AA36"/>
    <mergeCell ref="H37:T37"/>
    <mergeCell ref="U37:V37"/>
    <mergeCell ref="W37:X37"/>
    <mergeCell ref="Y37:AA37"/>
    <mergeCell ref="AT29:AU30"/>
    <mergeCell ref="AV29:AX30"/>
    <mergeCell ref="C31:G34"/>
    <mergeCell ref="H31:V31"/>
    <mergeCell ref="W31:AA31"/>
    <mergeCell ref="W32:AA32"/>
    <mergeCell ref="AE29:AE30"/>
    <mergeCell ref="AF29:AG30"/>
    <mergeCell ref="AH29:AJ30"/>
    <mergeCell ref="AL29:AM30"/>
    <mergeCell ref="AN29:AO30"/>
    <mergeCell ref="AS29:AS30"/>
    <mergeCell ref="I28:P28"/>
    <mergeCell ref="AK28:AR28"/>
    <mergeCell ref="C29:C30"/>
    <mergeCell ref="D29:E30"/>
    <mergeCell ref="F29:H30"/>
    <mergeCell ref="K29:L30"/>
    <mergeCell ref="M29:N30"/>
    <mergeCell ref="Q29:Q30"/>
    <mergeCell ref="R29:S30"/>
    <mergeCell ref="T29:V30"/>
    <mergeCell ref="AE26:AG27"/>
    <mergeCell ref="AH26:AI27"/>
    <mergeCell ref="AK26:AO26"/>
    <mergeCell ref="AP26:AQ27"/>
    <mergeCell ref="AS26:AU27"/>
    <mergeCell ref="AV26:AW27"/>
    <mergeCell ref="AL27:AO27"/>
    <mergeCell ref="C26:E27"/>
    <mergeCell ref="F26:G27"/>
    <mergeCell ref="I26:M26"/>
    <mergeCell ref="N26:O27"/>
    <mergeCell ref="Q26:S27"/>
    <mergeCell ref="T26:U27"/>
    <mergeCell ref="J27:M27"/>
    <mergeCell ref="AE24:AG25"/>
    <mergeCell ref="AH24:AI25"/>
    <mergeCell ref="AK24:AO24"/>
    <mergeCell ref="AP24:AQ25"/>
    <mergeCell ref="AS24:AU25"/>
    <mergeCell ref="AV24:AW25"/>
    <mergeCell ref="AL25:AO25"/>
    <mergeCell ref="C24:E25"/>
    <mergeCell ref="F24:G25"/>
    <mergeCell ref="I24:M24"/>
    <mergeCell ref="N24:O25"/>
    <mergeCell ref="Q24:S25"/>
    <mergeCell ref="T24:U25"/>
    <mergeCell ref="J25:M25"/>
    <mergeCell ref="AS21:AX22"/>
    <mergeCell ref="I22:M22"/>
    <mergeCell ref="N22:O23"/>
    <mergeCell ref="AH22:AJ22"/>
    <mergeCell ref="AK22:AO22"/>
    <mergeCell ref="AP22:AQ23"/>
    <mergeCell ref="J23:M23"/>
    <mergeCell ref="AL23:AO23"/>
    <mergeCell ref="C21:E22"/>
    <mergeCell ref="F21:G22"/>
    <mergeCell ref="I21:P21"/>
    <mergeCell ref="Q21:V22"/>
    <mergeCell ref="AF21:AG22"/>
    <mergeCell ref="AK21:AR21"/>
    <mergeCell ref="AT19:AU19"/>
    <mergeCell ref="AV19:BB19"/>
    <mergeCell ref="C20:H20"/>
    <mergeCell ref="I20:P20"/>
    <mergeCell ref="Q20:V20"/>
    <mergeCell ref="W20:AA20"/>
    <mergeCell ref="AE20:AJ20"/>
    <mergeCell ref="AK20:AR20"/>
    <mergeCell ref="AS20:AX20"/>
    <mergeCell ref="AY20:BC20"/>
    <mergeCell ref="H19:I19"/>
    <mergeCell ref="J19:Q19"/>
    <mergeCell ref="R19:S19"/>
    <mergeCell ref="T19:AA19"/>
    <mergeCell ref="AJ19:AK19"/>
    <mergeCell ref="AL19:AR19"/>
    <mergeCell ref="AZ15:BB15"/>
    <mergeCell ref="D17:G17"/>
    <mergeCell ref="I17:M17"/>
    <mergeCell ref="AF17:AI17"/>
    <mergeCell ref="H18:AA18"/>
    <mergeCell ref="AJ18:BC18"/>
    <mergeCell ref="AU14:AV14"/>
    <mergeCell ref="AW14:AX14"/>
    <mergeCell ref="D15:F15"/>
    <mergeCell ref="H15:R15"/>
    <mergeCell ref="S15:W15"/>
    <mergeCell ref="X15:Z15"/>
    <mergeCell ref="AF15:AH15"/>
    <mergeCell ref="AJ15:AT15"/>
    <mergeCell ref="AU15:AY15"/>
    <mergeCell ref="D14:F14"/>
    <mergeCell ref="H14:R14"/>
    <mergeCell ref="S14:T14"/>
    <mergeCell ref="U14:V14"/>
    <mergeCell ref="AF14:AH14"/>
    <mergeCell ref="AJ14:AT14"/>
    <mergeCell ref="D13:F13"/>
    <mergeCell ref="H13:R13"/>
    <mergeCell ref="S13:AA13"/>
    <mergeCell ref="AF13:AH13"/>
    <mergeCell ref="AJ13:AT13"/>
    <mergeCell ref="AU13:BC13"/>
    <mergeCell ref="Y12:AA12"/>
    <mergeCell ref="AF12:AH12"/>
    <mergeCell ref="AK12:AL12"/>
    <mergeCell ref="AM12:AO12"/>
    <mergeCell ref="AQ12:AR12"/>
    <mergeCell ref="AT12:AU12"/>
    <mergeCell ref="D12:F12"/>
    <mergeCell ref="I12:J12"/>
    <mergeCell ref="K12:M12"/>
    <mergeCell ref="O12:P12"/>
    <mergeCell ref="R12:S12"/>
    <mergeCell ref="W12:X12"/>
    <mergeCell ref="W8:AA8"/>
    <mergeCell ref="AY11:BC11"/>
    <mergeCell ref="D10:F10"/>
    <mergeCell ref="I10:U10"/>
    <mergeCell ref="W10:AA10"/>
    <mergeCell ref="AF10:AH10"/>
    <mergeCell ref="AK10:AW10"/>
    <mergeCell ref="AY10:BC10"/>
    <mergeCell ref="AY12:AZ12"/>
    <mergeCell ref="BA12:BC12"/>
    <mergeCell ref="AF2:AQ2"/>
    <mergeCell ref="AT2:AX2"/>
    <mergeCell ref="U3:V3"/>
    <mergeCell ref="AF3:AQ4"/>
    <mergeCell ref="AT3:AX8"/>
    <mergeCell ref="D11:F11"/>
    <mergeCell ref="I11:U11"/>
    <mergeCell ref="W11:AA11"/>
    <mergeCell ref="AF11:AH11"/>
    <mergeCell ref="AK11:AW11"/>
    <mergeCell ref="J5:R5"/>
    <mergeCell ref="J6:R7"/>
    <mergeCell ref="T6:T8"/>
    <mergeCell ref="U6:V6"/>
    <mergeCell ref="W6:AA6"/>
    <mergeCell ref="AJ6:AP6"/>
    <mergeCell ref="U7:V7"/>
    <mergeCell ref="W7:AA7"/>
    <mergeCell ref="AE7:AH8"/>
    <mergeCell ref="AI7:AR8"/>
    <mergeCell ref="U8:V8"/>
  </mergeCells>
  <phoneticPr fontId="3"/>
  <dataValidations count="34">
    <dataValidation type="list" allowBlank="1" showInputMessage="1" showErrorMessage="1" prompt="受講・受験会場を選択してください。" sqref="W11:AA11" xr:uid="{2340C400-5628-41B4-8BDE-631AB2A723C8}">
      <formula1>$G$68:$G$74</formula1>
    </dataValidation>
    <dataValidation allowBlank="1" showInputMessage="1" showErrorMessage="1" prompt="自動計算のため　手入力しないでください_x000a_。" sqref="W39:AA39" xr:uid="{6C29AF87-7CAC-49A9-897C-6F3E8565341B}"/>
    <dataValidation type="list" allowBlank="1" showInputMessage="1" showErrorMessage="1" prompt="担当職種を一つ選択してください。_x000a_該当する職種がない場合は「その他」を選択してください。" sqref="H15:R15" xr:uid="{9BAE2A38-005A-485C-81E2-F65458F96811}">
      <formula1>$B$128:$B$138</formula1>
    </dataValidation>
    <dataValidation allowBlank="1" showInputMessage="1" showErrorMessage="1" prompt="勤務先の電話番号を記入してください。" sqref="J19:Q19 T19:AA19" xr:uid="{1CBF1A09-4268-430F-B248-0135E0CC9D37}"/>
    <dataValidation allowBlank="1" showInputMessage="1" showErrorMessage="1" prompt="勤務先の所在地を記入してください。" sqref="H18:AA18" xr:uid="{6FA9042E-E987-46D7-A8B0-BEB6714BA376}"/>
    <dataValidation type="list" allowBlank="1" showInputMessage="1" showErrorMessage="1" prompt="認定番号の最初の２桁を選択してください。" sqref="F21:G22" xr:uid="{73632D69-3BEF-4448-B25C-4B70468716FB}">
      <formula1>$AC$68:$AC$89</formula1>
    </dataValidation>
    <dataValidation type="list" allowBlank="1" showInputMessage="1" showErrorMessage="1" sqref="Y63:AD63" xr:uid="{E76263A7-D696-465A-8712-EA585530B4D0}">
      <formula1>$G$91:$G$93</formula1>
    </dataValidation>
    <dataValidation type="list" allowBlank="1" showInputMessage="1" showErrorMessage="1" sqref="AG63" xr:uid="{6143EAAD-0E7C-4B00-89E6-CF739DB7C0EB}">
      <formula1>$AE$87:$AE$97</formula1>
    </dataValidation>
    <dataValidation type="list" allowBlank="1" showInputMessage="1" showErrorMessage="1" sqref="AJ63" xr:uid="{55E7788F-6013-42DB-B5AD-E342B50AF274}">
      <formula1>$B$105:$B$107</formula1>
    </dataValidation>
    <dataValidation type="list" allowBlank="1" showInputMessage="1" showErrorMessage="1" sqref="AK63" xr:uid="{66044ABC-CB1C-4703-921F-17D31BAF34DF}">
      <formula1>$D$105:$D$107</formula1>
    </dataValidation>
    <dataValidation showDropDown="1" showInputMessage="1" showErrorMessage="1" prompt="払込元の銀行名及び本店または支店名を記入してください。" sqref="T40:AA40" xr:uid="{9C21C74B-A288-4F0A-8C66-BEE66FFE8E02}"/>
    <dataValidation allowBlank="1" showInputMessage="1" showErrorMessage="1" prompt="受験者のお名前を記入してください。_x000a_姓と名の間は全角で一文字空けてください。" sqref="I11:U11" xr:uid="{E2913CB5-2E19-4EDF-8B63-AE496DF1B210}"/>
    <dataValidation allowBlank="1" showInputMessage="1" showErrorMessage="1" prompt="所属会社名を記入してください。_x000a_前㈱・後㈱は間違えない様に記入してください。" sqref="H13:R13" xr:uid="{743E14A8-3DCC-4446-8BD3-9BAA9437C2E0}"/>
    <dataValidation allowBlank="1" showInputMessage="1" showErrorMessage="1" prompt="購入数を記入してください。" sqref="W35:X38" xr:uid="{648A023D-3673-4D52-885B-1251C2FEF808}"/>
    <dataValidation allowBlank="1" showInputMessage="1" showErrorMessage="1" prompt="郵便局で払込み時の取扱店名をお書きください。" sqref="H40:M40" xr:uid="{2D54DFCE-498C-4659-82FC-36787423F31A}"/>
    <dataValidation allowBlank="1" showInputMessage="1" showErrorMessage="1" prompt="推薦者のメールアドレスをお書きください。" sqref="S49" xr:uid="{C2B9C0E8-EDCF-49A2-8292-E4EC5458BD26}"/>
    <dataValidation allowBlank="1" showInputMessage="1" showErrorMessage="1" prompt="非会員会社の方が受験する場合に必要です。_x000a_受験案内５ページ　受験申込手続き　２．⑥　を参照してください。" sqref="H49 C47 H47" xr:uid="{D9D1E47D-3201-43AC-B5E1-AB3182373A0B}"/>
    <dataValidation allowBlank="1" showInputMessage="1" showErrorMessage="1" prompt="FAX番号を記入してください。" sqref="T17:Z17" xr:uid="{82FAB298-D35A-4F12-8202-820CAACF9440}"/>
    <dataValidation allowBlank="1" showInputMessage="1" showErrorMessage="1" prompt="現在の所属部署名を記入してください。" sqref="H14:R14" xr:uid="{BF2DD029-DC4C-4D7F-AFCF-9AAF5B141D09}"/>
    <dataValidation allowBlank="1" showInputMessage="1" showErrorMessage="1" prompt="ふりがなを記入してください。_x000a_姓と名の間は全角で一文字空けてください。" sqref="I10:U10" xr:uid="{99042A86-B09A-4078-82D6-C7869BD92D6E}"/>
    <dataValidation type="list" allowBlank="1" showInputMessage="1" showErrorMessage="1" prompt="選択してください。" sqref="Y12:AA12" xr:uid="{C1E55875-BEE9-47E8-8659-0A7CCD656E36}">
      <formula1>$G$82:$G$83</formula1>
    </dataValidation>
    <dataValidation type="list" allowBlank="1" showInputMessage="1" showErrorMessage="1" prompt="受講しない場合は、○を選択してください。" sqref="Z28:AA29 BB28:BC29" xr:uid="{A569EE4C-5DC3-49D8-80CE-6149D72E7D3C}">
      <formula1>"○"</formula1>
    </dataValidation>
    <dataValidation allowBlank="1" showInputMessage="1" showErrorMessage="1" prompt="テキスト購入を希望される方は、左側に記載する金額を記入下さい。" sqref="Y34" xr:uid="{9BEA4257-34CD-485B-9A16-A7A1995BD172}"/>
    <dataValidation type="list" allowBlank="1" showInputMessage="1" showErrorMessage="1" sqref="CT63" xr:uid="{0B44DA59-10E6-4337-A2F7-56287E43ADA5}">
      <formula1>$G$96:$G$97</formula1>
    </dataValidation>
    <dataValidation type="list" allowBlank="1" showInputMessage="1" showErrorMessage="1" prompt="現在お持ちの資格級を選択してください。" sqref="F26:G27" xr:uid="{FE9766D4-4238-4651-A873-333E4787E0B3}">
      <formula1>$D$82:$D$84</formula1>
    </dataValidation>
    <dataValidation type="list" allowBlank="1" showInputMessage="1" showErrorMessage="1" prompt="現在お持ちの資格級を選択してください。" sqref="F24:G25" xr:uid="{DD1CB254-9458-4292-8745-4ADC6C64CA30}">
      <formula1>$B$82:$B$84</formula1>
    </dataValidation>
    <dataValidation type="list" allowBlank="1" showInputMessage="1" showErrorMessage="1" prompt="希望の資格級を選択してください。" sqref="T24:U25" xr:uid="{84CF5CD3-7F62-4D3E-BDE6-D35326E1C8B6}">
      <formula1>$B$82:$B$84</formula1>
    </dataValidation>
    <dataValidation type="list" allowBlank="1" showInputMessage="1" showErrorMessage="1" prompt="希望の資格級を選択してください。" sqref="T26:U27" xr:uid="{B3656FBB-B8FF-4909-AF38-CE34DC63D816}">
      <formula1>$D$82:$D$84</formula1>
    </dataValidation>
    <dataValidation type="list" allowBlank="1" showInputMessage="1" showErrorMessage="1" prompt="受験資格級を選択してください。" sqref="N24:O25" xr:uid="{B0436577-D0D5-4354-AA8D-07CB47352620}">
      <formula1>$F$107:$F$108</formula1>
    </dataValidation>
    <dataValidation type="list" allowBlank="1" showInputMessage="1" showErrorMessage="1" prompt="受験資格級を選択してください。" sqref="N26:O27" xr:uid="{D8D5CAE6-CB8A-4CAD-9BC9-8930ABCF8570}">
      <formula1>$F$105:$F$106</formula1>
    </dataValidation>
    <dataValidation type="list" allowBlank="1" showInputMessage="1" showErrorMessage="1" prompt="受験資格級を選択してください。" sqref="N22:O23" xr:uid="{67998086-F61B-4A1A-B6E7-A1B544FE60CA}">
      <formula1>$F$109:$F$110</formula1>
    </dataValidation>
    <dataValidation type="list" allowBlank="1" showInputMessage="1" showErrorMessage="1" prompt="受講を申し込む事前説明会を選択してください。" sqref="Z22:AA27 BB22:BC27" xr:uid="{CC05C3E6-2C63-4334-AA78-706BDCD88989}">
      <formula1>$B$92:$B$94</formula1>
    </dataValidation>
    <dataValidation type="custom" allowBlank="1" showInputMessage="1" showErrorMessage="1" errorTitle="データ重複" error="同じデータがすてに入力されています。" sqref="AQ67" xr:uid="{BBFC9A0F-E56F-4E10-87F2-A0866D35DB13}">
      <formula1>COUNTIF(AR:AR,AQ67)&lt;2</formula1>
    </dataValidation>
    <dataValidation type="custom" allowBlank="1" showInputMessage="1" showErrorMessage="1" errorTitle="データ重複" error="同じデータがすてに入力されています。" sqref="AA67" xr:uid="{3FC25F66-7D68-4C3F-B9ED-25546B74E5AB}">
      <formula1>COUNTIF(AA:AA,AA67)&lt;2</formula1>
    </dataValidation>
  </dataValidations>
  <printOptions horizontalCentered="1" verticalCentered="1"/>
  <pageMargins left="0.19685039370078741" right="0.19685039370078741" top="0.19685039370078741" bottom="0" header="0.51181102362204722" footer="0.31496062992125984"/>
  <pageSetup paperSize="9" scale="90" orientation="portrait" r:id="rId1"/>
  <headerFooter alignWithMargins="0"/>
  <colBreaks count="1" manualBreakCount="1">
    <brk id="29" max="5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A233"/>
  <sheetViews>
    <sheetView showGridLines="0" showZeros="0" view="pageBreakPreview" zoomScale="110" zoomScaleNormal="90" zoomScaleSheetLayoutView="110" workbookViewId="0">
      <selection activeCell="BJ16" sqref="BJ16"/>
    </sheetView>
  </sheetViews>
  <sheetFormatPr defaultColWidth="3.453125" defaultRowHeight="17.25" customHeight="1"/>
  <cols>
    <col min="1" max="1" width="2.1796875" style="129" customWidth="1"/>
    <col min="2" max="29" width="3.453125" style="129" hidden="1" customWidth="1"/>
    <col min="30" max="104" width="3.453125" style="129" customWidth="1"/>
    <col min="105" max="16384" width="3.453125" style="129"/>
  </cols>
  <sheetData>
    <row r="2" spans="2:105" ht="17.25" customHeight="1">
      <c r="AT2" s="22"/>
      <c r="AU2" s="21"/>
      <c r="AV2" s="21"/>
      <c r="AW2" s="21"/>
      <c r="AX2" s="19"/>
    </row>
    <row r="3" spans="2:105" ht="17.25" customHeight="1">
      <c r="S3" s="129" t="s">
        <v>1086</v>
      </c>
      <c r="W3" s="1"/>
      <c r="AF3" s="660" t="str">
        <f>IF($J$6="","",$J$6)</f>
        <v>　２０**年度 積算資格認定試験</v>
      </c>
      <c r="AG3" s="661"/>
      <c r="AH3" s="661"/>
      <c r="AI3" s="661"/>
      <c r="AJ3" s="661"/>
      <c r="AK3" s="661"/>
      <c r="AL3" s="661"/>
      <c r="AM3" s="661"/>
      <c r="AN3" s="661"/>
      <c r="AO3" s="661"/>
      <c r="AP3" s="661"/>
      <c r="AQ3" s="661"/>
      <c r="AT3" s="662" t="s">
        <v>1103</v>
      </c>
      <c r="AU3" s="663"/>
      <c r="AV3" s="663"/>
      <c r="AW3" s="663"/>
      <c r="AX3" s="664"/>
      <c r="AY3" s="131" t="s">
        <v>1085</v>
      </c>
      <c r="AZ3" s="132"/>
      <c r="BA3" s="132"/>
      <c r="BB3" s="132"/>
      <c r="BC3" s="132"/>
      <c r="BD3" s="132"/>
    </row>
    <row r="4" spans="2:105" s="1" customFormat="1" ht="17.25" customHeight="1">
      <c r="C4" s="139" t="s">
        <v>1106</v>
      </c>
      <c r="E4" s="2"/>
      <c r="T4" s="3"/>
      <c r="U4" s="345" t="s">
        <v>1149</v>
      </c>
      <c r="V4" s="345"/>
      <c r="W4" s="1" t="s">
        <v>194</v>
      </c>
      <c r="X4" s="120" t="s">
        <v>1136</v>
      </c>
      <c r="Y4" s="1" t="s">
        <v>195</v>
      </c>
      <c r="Z4" s="120" t="s">
        <v>1135</v>
      </c>
      <c r="AA4" s="1" t="s">
        <v>196</v>
      </c>
      <c r="AF4" s="665" t="s">
        <v>177</v>
      </c>
      <c r="AG4" s="665"/>
      <c r="AH4" s="665"/>
      <c r="AI4" s="665"/>
      <c r="AJ4" s="665"/>
      <c r="AK4" s="665"/>
      <c r="AL4" s="665"/>
      <c r="AM4" s="665"/>
      <c r="AN4" s="665"/>
      <c r="AO4" s="665"/>
      <c r="AP4" s="665"/>
      <c r="AQ4" s="665"/>
      <c r="AT4" s="666" t="s">
        <v>1104</v>
      </c>
      <c r="AU4" s="667"/>
      <c r="AV4" s="667"/>
      <c r="AW4" s="667"/>
      <c r="AX4" s="668"/>
      <c r="AY4" s="130" t="s">
        <v>1100</v>
      </c>
      <c r="BA4" s="127"/>
      <c r="BB4" s="127"/>
      <c r="BC4" s="127"/>
    </row>
    <row r="5" spans="2:105" s="1" customFormat="1" ht="17.25" customHeight="1">
      <c r="E5" s="2"/>
      <c r="AF5" s="665"/>
      <c r="AG5" s="665"/>
      <c r="AH5" s="665"/>
      <c r="AI5" s="665"/>
      <c r="AJ5" s="665"/>
      <c r="AK5" s="665"/>
      <c r="AL5" s="665"/>
      <c r="AM5" s="665"/>
      <c r="AN5" s="665"/>
      <c r="AO5" s="665"/>
      <c r="AP5" s="665"/>
      <c r="AQ5" s="665"/>
      <c r="AT5" s="666"/>
      <c r="AU5" s="667"/>
      <c r="AV5" s="667"/>
      <c r="AW5" s="667"/>
      <c r="AX5" s="668"/>
      <c r="AY5" s="130" t="s">
        <v>1101</v>
      </c>
      <c r="BA5" s="126"/>
      <c r="BB5" s="126"/>
      <c r="BC5" s="126"/>
    </row>
    <row r="6" spans="2:105" s="1" customFormat="1" ht="17.25" customHeight="1">
      <c r="C6" s="112"/>
      <c r="D6" s="112"/>
      <c r="E6" s="112"/>
      <c r="F6" s="112"/>
      <c r="G6" s="112"/>
      <c r="H6" s="85"/>
      <c r="I6" s="112"/>
      <c r="J6" s="660" t="s">
        <v>1148</v>
      </c>
      <c r="K6" s="676"/>
      <c r="L6" s="676"/>
      <c r="M6" s="676"/>
      <c r="N6" s="676"/>
      <c r="O6" s="676"/>
      <c r="P6" s="676"/>
      <c r="Q6" s="676"/>
      <c r="R6" s="676"/>
      <c r="S6" s="166"/>
      <c r="AE6" s="4"/>
      <c r="AF6" s="166"/>
      <c r="AG6" s="166"/>
      <c r="AH6" s="166"/>
      <c r="AI6" s="166"/>
      <c r="AJ6" s="166"/>
      <c r="AK6" s="166"/>
      <c r="AL6" s="166"/>
      <c r="AM6" s="166"/>
      <c r="AN6" s="166"/>
      <c r="AO6" s="166"/>
      <c r="AP6" s="166"/>
      <c r="AQ6" s="166"/>
      <c r="AT6" s="666"/>
      <c r="AU6" s="667"/>
      <c r="AV6" s="667"/>
      <c r="AW6" s="667"/>
      <c r="AX6" s="668"/>
      <c r="AY6" s="130" t="s">
        <v>1102</v>
      </c>
      <c r="BA6" s="126"/>
      <c r="BB6" s="126"/>
      <c r="BC6" s="126"/>
    </row>
    <row r="7" spans="2:105" s="1" customFormat="1" ht="17.25" customHeight="1" thickBot="1">
      <c r="C7" s="111"/>
      <c r="D7" s="111"/>
      <c r="E7" s="111"/>
      <c r="F7" s="111"/>
      <c r="G7" s="111"/>
      <c r="H7" s="111"/>
      <c r="I7" s="111"/>
      <c r="J7" s="665" t="s">
        <v>183</v>
      </c>
      <c r="K7" s="676"/>
      <c r="L7" s="676"/>
      <c r="M7" s="676"/>
      <c r="N7" s="676"/>
      <c r="O7" s="676"/>
      <c r="P7" s="676"/>
      <c r="Q7" s="676"/>
      <c r="R7" s="676"/>
      <c r="S7" s="166"/>
      <c r="T7" s="677" t="s">
        <v>436</v>
      </c>
      <c r="U7" s="896"/>
      <c r="V7" s="896"/>
      <c r="W7" s="681" t="s">
        <v>629</v>
      </c>
      <c r="X7" s="681"/>
      <c r="Y7" s="681"/>
      <c r="Z7" s="681"/>
      <c r="AA7" s="681"/>
      <c r="AH7" s="3"/>
      <c r="AJ7" s="897" t="s">
        <v>1147</v>
      </c>
      <c r="AK7" s="898"/>
      <c r="AL7" s="898"/>
      <c r="AM7" s="898"/>
      <c r="AN7" s="898"/>
      <c r="AO7" s="898"/>
      <c r="AP7" s="898"/>
      <c r="AT7" s="666"/>
      <c r="AU7" s="667"/>
      <c r="AV7" s="667"/>
      <c r="AW7" s="667"/>
      <c r="AX7" s="668"/>
      <c r="AY7" s="130" t="s">
        <v>1098</v>
      </c>
      <c r="BA7" s="126"/>
      <c r="BB7" s="126"/>
      <c r="BC7" s="126"/>
      <c r="DA7" s="110"/>
    </row>
    <row r="8" spans="2:105" s="1" customFormat="1" ht="17.25" customHeight="1">
      <c r="C8" s="111"/>
      <c r="D8" s="111"/>
      <c r="E8" s="113"/>
      <c r="F8" s="111"/>
      <c r="G8" s="111"/>
      <c r="H8" s="111"/>
      <c r="I8" s="111"/>
      <c r="J8" s="676"/>
      <c r="K8" s="676"/>
      <c r="L8" s="676"/>
      <c r="M8" s="676"/>
      <c r="N8" s="676"/>
      <c r="O8" s="676"/>
      <c r="P8" s="676"/>
      <c r="Q8" s="676"/>
      <c r="R8" s="676"/>
      <c r="S8" s="166"/>
      <c r="T8" s="678"/>
      <c r="U8" s="683"/>
      <c r="V8" s="683"/>
      <c r="W8" s="681" t="s">
        <v>437</v>
      </c>
      <c r="X8" s="681"/>
      <c r="Y8" s="681"/>
      <c r="Z8" s="681"/>
      <c r="AA8" s="681"/>
      <c r="AE8" s="684" t="s">
        <v>1131</v>
      </c>
      <c r="AF8" s="684"/>
      <c r="AG8" s="684"/>
      <c r="AH8" s="684"/>
      <c r="AI8" s="686" t="str">
        <f>IF(B61="","",B61)</f>
        <v>***_**_東_Ａ１・Ｓ２</v>
      </c>
      <c r="AJ8" s="687"/>
      <c r="AK8" s="687"/>
      <c r="AL8" s="687"/>
      <c r="AM8" s="687"/>
      <c r="AN8" s="687"/>
      <c r="AO8" s="687"/>
      <c r="AP8" s="687"/>
      <c r="AQ8" s="687"/>
      <c r="AR8" s="688"/>
      <c r="AT8" s="666"/>
      <c r="AU8" s="667"/>
      <c r="AV8" s="667"/>
      <c r="AW8" s="667"/>
      <c r="AX8" s="668"/>
      <c r="AY8" s="130" t="s">
        <v>1099</v>
      </c>
      <c r="BA8" s="126"/>
      <c r="BB8" s="126"/>
      <c r="BC8" s="126"/>
    </row>
    <row r="9" spans="2:105" s="1" customFormat="1" ht="17.25" customHeight="1" thickBot="1">
      <c r="R9" s="5"/>
      <c r="T9" s="679"/>
      <c r="U9" s="378" t="s">
        <v>234</v>
      </c>
      <c r="V9" s="378"/>
      <c r="W9" s="681" t="s">
        <v>507</v>
      </c>
      <c r="X9" s="681"/>
      <c r="Y9" s="681"/>
      <c r="Z9" s="681"/>
      <c r="AA9" s="681"/>
      <c r="AE9" s="685"/>
      <c r="AF9" s="685"/>
      <c r="AG9" s="685"/>
      <c r="AH9" s="685"/>
      <c r="AI9" s="689"/>
      <c r="AJ9" s="690"/>
      <c r="AK9" s="690"/>
      <c r="AL9" s="690"/>
      <c r="AM9" s="690"/>
      <c r="AN9" s="690"/>
      <c r="AO9" s="690"/>
      <c r="AP9" s="690"/>
      <c r="AQ9" s="690"/>
      <c r="AR9" s="691"/>
      <c r="AT9" s="669"/>
      <c r="AU9" s="670"/>
      <c r="AV9" s="670"/>
      <c r="AW9" s="670"/>
      <c r="AX9" s="671"/>
      <c r="BA9" s="126"/>
      <c r="BB9" s="126"/>
      <c r="BC9" s="126"/>
    </row>
    <row r="10" spans="2:105" ht="6" customHeight="1" thickBot="1">
      <c r="B10" s="1"/>
      <c r="AB10" s="1"/>
      <c r="AD10" s="1"/>
      <c r="AS10" s="1"/>
      <c r="AT10" s="1"/>
      <c r="AU10" s="1"/>
      <c r="AV10" s="1"/>
      <c r="AW10" s="1"/>
      <c r="AX10" s="1"/>
      <c r="AY10" s="1"/>
      <c r="AZ10" s="1"/>
      <c r="BA10" s="1"/>
      <c r="BB10" s="1"/>
      <c r="BC10" s="1"/>
      <c r="BD10" s="1"/>
    </row>
    <row r="11" spans="2:105" s="1" customFormat="1" ht="17.25" customHeight="1">
      <c r="C11" s="6"/>
      <c r="D11" s="695" t="s">
        <v>169</v>
      </c>
      <c r="E11" s="695"/>
      <c r="F11" s="695"/>
      <c r="G11" s="7"/>
      <c r="H11" s="8"/>
      <c r="I11" s="396" t="s">
        <v>1134</v>
      </c>
      <c r="J11" s="397"/>
      <c r="K11" s="397"/>
      <c r="L11" s="397"/>
      <c r="M11" s="397"/>
      <c r="N11" s="397"/>
      <c r="O11" s="397"/>
      <c r="P11" s="397"/>
      <c r="Q11" s="397"/>
      <c r="R11" s="397"/>
      <c r="S11" s="397"/>
      <c r="T11" s="397"/>
      <c r="U11" s="397"/>
      <c r="V11" s="9"/>
      <c r="W11" s="696" t="s">
        <v>1125</v>
      </c>
      <c r="X11" s="697"/>
      <c r="Y11" s="697"/>
      <c r="Z11" s="697"/>
      <c r="AA11" s="698"/>
      <c r="AD11" s="129"/>
      <c r="AE11" s="6"/>
      <c r="AF11" s="695" t="s">
        <v>169</v>
      </c>
      <c r="AG11" s="695"/>
      <c r="AH11" s="695"/>
      <c r="AI11" s="7"/>
      <c r="AJ11" s="8"/>
      <c r="AK11" s="699" t="str">
        <f>IF($I$11="","",$I$11)</f>
        <v>しかく　とりたろう</v>
      </c>
      <c r="AL11" s="699"/>
      <c r="AM11" s="699"/>
      <c r="AN11" s="699"/>
      <c r="AO11" s="699"/>
      <c r="AP11" s="699"/>
      <c r="AQ11" s="699"/>
      <c r="AR11" s="699"/>
      <c r="AS11" s="699"/>
      <c r="AT11" s="699"/>
      <c r="AU11" s="699"/>
      <c r="AV11" s="699"/>
      <c r="AW11" s="699"/>
      <c r="AX11" s="9"/>
      <c r="AY11" s="696" t="s">
        <v>1125</v>
      </c>
      <c r="AZ11" s="697"/>
      <c r="BA11" s="697"/>
      <c r="BB11" s="697"/>
      <c r="BC11" s="698"/>
      <c r="BD11" s="129"/>
    </row>
    <row r="12" spans="2:105" s="1" customFormat="1" ht="34.5" customHeight="1" thickBot="1">
      <c r="C12" s="10"/>
      <c r="D12" s="672" t="s">
        <v>1117</v>
      </c>
      <c r="E12" s="673"/>
      <c r="F12" s="673"/>
      <c r="G12" s="11"/>
      <c r="H12" s="12"/>
      <c r="I12" s="355" t="s">
        <v>1133</v>
      </c>
      <c r="J12" s="356"/>
      <c r="K12" s="356"/>
      <c r="L12" s="356"/>
      <c r="M12" s="356"/>
      <c r="N12" s="356"/>
      <c r="O12" s="356"/>
      <c r="P12" s="356"/>
      <c r="Q12" s="356"/>
      <c r="R12" s="356"/>
      <c r="S12" s="356"/>
      <c r="T12" s="356"/>
      <c r="U12" s="356"/>
      <c r="V12" s="170"/>
      <c r="W12" s="357" t="s">
        <v>117</v>
      </c>
      <c r="X12" s="358"/>
      <c r="Y12" s="358"/>
      <c r="Z12" s="358"/>
      <c r="AA12" s="359"/>
      <c r="AE12" s="10"/>
      <c r="AF12" s="672" t="s">
        <v>1117</v>
      </c>
      <c r="AG12" s="673"/>
      <c r="AH12" s="673"/>
      <c r="AI12" s="11"/>
      <c r="AJ12" s="12"/>
      <c r="AK12" s="674" t="str">
        <f>IF($I$12="","",$I$12)</f>
        <v>資格　取太郎</v>
      </c>
      <c r="AL12" s="675"/>
      <c r="AM12" s="675"/>
      <c r="AN12" s="675"/>
      <c r="AO12" s="675"/>
      <c r="AP12" s="675"/>
      <c r="AQ12" s="675"/>
      <c r="AR12" s="675"/>
      <c r="AS12" s="675"/>
      <c r="AT12" s="675"/>
      <c r="AU12" s="675"/>
      <c r="AV12" s="675"/>
      <c r="AW12" s="675"/>
      <c r="AX12" s="170"/>
      <c r="AY12" s="692" t="str">
        <f>IF($W$12="","",$W$12)</f>
        <v>05東京</v>
      </c>
      <c r="AZ12" s="693"/>
      <c r="BA12" s="693"/>
      <c r="BB12" s="693"/>
      <c r="BC12" s="694"/>
    </row>
    <row r="13" spans="2:105" s="1" customFormat="1" ht="20.25" customHeight="1">
      <c r="C13" s="10"/>
      <c r="D13" s="705" t="s">
        <v>1118</v>
      </c>
      <c r="E13" s="706"/>
      <c r="F13" s="706"/>
      <c r="G13" s="13"/>
      <c r="H13" s="12"/>
      <c r="I13" s="712" t="s">
        <v>38</v>
      </c>
      <c r="J13" s="712"/>
      <c r="K13" s="406">
        <v>1990</v>
      </c>
      <c r="L13" s="407"/>
      <c r="M13" s="407"/>
      <c r="N13" s="169" t="s">
        <v>194</v>
      </c>
      <c r="O13" s="406">
        <v>4</v>
      </c>
      <c r="P13" s="406"/>
      <c r="Q13" s="169" t="s">
        <v>195</v>
      </c>
      <c r="R13" s="408">
        <v>1</v>
      </c>
      <c r="S13" s="408"/>
      <c r="T13" s="169" t="s">
        <v>196</v>
      </c>
      <c r="U13" s="14"/>
      <c r="V13" s="169"/>
      <c r="W13" s="700" t="s">
        <v>1123</v>
      </c>
      <c r="X13" s="701"/>
      <c r="Y13" s="385"/>
      <c r="Z13" s="386"/>
      <c r="AA13" s="387"/>
      <c r="AB13" s="129"/>
      <c r="AE13" s="10"/>
      <c r="AF13" s="705" t="s">
        <v>1118</v>
      </c>
      <c r="AG13" s="706"/>
      <c r="AH13" s="706"/>
      <c r="AI13" s="13"/>
      <c r="AJ13" s="12"/>
      <c r="AK13" s="712" t="str">
        <f>IF($I$13="","",$I$13)</f>
        <v>西暦</v>
      </c>
      <c r="AL13" s="712"/>
      <c r="AM13" s="713">
        <f>IF($K$13="","",$K$13)</f>
        <v>1990</v>
      </c>
      <c r="AN13" s="714"/>
      <c r="AO13" s="714"/>
      <c r="AP13" s="169" t="s">
        <v>194</v>
      </c>
      <c r="AQ13" s="710">
        <f>IF($O$13="","",$O$13)</f>
        <v>4</v>
      </c>
      <c r="AR13" s="715"/>
      <c r="AS13" s="169" t="s">
        <v>195</v>
      </c>
      <c r="AT13" s="710">
        <f>IF($R$13="","",$R$13)</f>
        <v>1</v>
      </c>
      <c r="AU13" s="715"/>
      <c r="AV13" s="169" t="s">
        <v>196</v>
      </c>
      <c r="AW13" s="169"/>
      <c r="AX13" s="169"/>
      <c r="AY13" s="700" t="s">
        <v>1123</v>
      </c>
      <c r="AZ13" s="701"/>
      <c r="BA13" s="702" t="str">
        <f>IF($Y$13="","",$Y$13)</f>
        <v/>
      </c>
      <c r="BB13" s="703"/>
      <c r="BC13" s="704"/>
    </row>
    <row r="14" spans="2:105" ht="20.25" customHeight="1">
      <c r="C14" s="24"/>
      <c r="D14" s="705" t="s">
        <v>1119</v>
      </c>
      <c r="E14" s="706"/>
      <c r="F14" s="706"/>
      <c r="G14" s="15"/>
      <c r="H14" s="413" t="s">
        <v>1137</v>
      </c>
      <c r="I14" s="408"/>
      <c r="J14" s="408"/>
      <c r="K14" s="408"/>
      <c r="L14" s="408"/>
      <c r="M14" s="408"/>
      <c r="N14" s="408"/>
      <c r="O14" s="408"/>
      <c r="P14" s="408"/>
      <c r="Q14" s="408"/>
      <c r="R14" s="431"/>
      <c r="S14" s="707" t="s">
        <v>197</v>
      </c>
      <c r="T14" s="701"/>
      <c r="U14" s="701"/>
      <c r="V14" s="701"/>
      <c r="W14" s="701"/>
      <c r="X14" s="701"/>
      <c r="Y14" s="701"/>
      <c r="Z14" s="701"/>
      <c r="AA14" s="708"/>
      <c r="AD14" s="1"/>
      <c r="AE14" s="24"/>
      <c r="AF14" s="705" t="s">
        <v>1119</v>
      </c>
      <c r="AG14" s="706"/>
      <c r="AH14" s="706"/>
      <c r="AI14" s="15"/>
      <c r="AJ14" s="709" t="str">
        <f>IF($H$14="","",$H$14)</f>
        <v>〇〇サッシ商会株式会社</v>
      </c>
      <c r="AK14" s="710"/>
      <c r="AL14" s="710"/>
      <c r="AM14" s="710"/>
      <c r="AN14" s="710"/>
      <c r="AO14" s="710"/>
      <c r="AP14" s="710"/>
      <c r="AQ14" s="710"/>
      <c r="AR14" s="710"/>
      <c r="AS14" s="710"/>
      <c r="AT14" s="711"/>
      <c r="AU14" s="707" t="s">
        <v>197</v>
      </c>
      <c r="AV14" s="701"/>
      <c r="AW14" s="701"/>
      <c r="AX14" s="701"/>
      <c r="AY14" s="701"/>
      <c r="AZ14" s="701"/>
      <c r="BA14" s="701"/>
      <c r="BB14" s="701"/>
      <c r="BC14" s="708"/>
      <c r="BD14" s="1"/>
    </row>
    <row r="15" spans="2:105" ht="20.25" customHeight="1">
      <c r="C15" s="124"/>
      <c r="D15" s="705" t="s">
        <v>1120</v>
      </c>
      <c r="E15" s="706"/>
      <c r="F15" s="706"/>
      <c r="G15" s="16"/>
      <c r="H15" s="424" t="s">
        <v>1138</v>
      </c>
      <c r="I15" s="406"/>
      <c r="J15" s="406"/>
      <c r="K15" s="406"/>
      <c r="L15" s="406"/>
      <c r="M15" s="406"/>
      <c r="N15" s="406"/>
      <c r="O15" s="406"/>
      <c r="P15" s="406"/>
      <c r="Q15" s="406"/>
      <c r="R15" s="406"/>
      <c r="S15" s="720" t="s">
        <v>38</v>
      </c>
      <c r="T15" s="712"/>
      <c r="U15" s="408">
        <v>2010</v>
      </c>
      <c r="V15" s="408"/>
      <c r="W15" s="17" t="s">
        <v>630</v>
      </c>
      <c r="X15" s="168">
        <v>4</v>
      </c>
      <c r="Y15" s="17" t="s">
        <v>195</v>
      </c>
      <c r="Z15" s="168">
        <v>1</v>
      </c>
      <c r="AA15" s="18" t="s">
        <v>196</v>
      </c>
      <c r="AE15" s="124"/>
      <c r="AF15" s="705" t="s">
        <v>1120</v>
      </c>
      <c r="AG15" s="706"/>
      <c r="AH15" s="706"/>
      <c r="AI15" s="16"/>
      <c r="AJ15" s="709" t="str">
        <f>IF($H$15="","",$H$15)</f>
        <v>営業部</v>
      </c>
      <c r="AK15" s="710"/>
      <c r="AL15" s="710"/>
      <c r="AM15" s="710"/>
      <c r="AN15" s="710"/>
      <c r="AO15" s="710"/>
      <c r="AP15" s="710"/>
      <c r="AQ15" s="710"/>
      <c r="AR15" s="710"/>
      <c r="AS15" s="710"/>
      <c r="AT15" s="711"/>
      <c r="AU15" s="720" t="str">
        <f>IF($S$15="","",$S$15)</f>
        <v>西暦</v>
      </c>
      <c r="AV15" s="712"/>
      <c r="AW15" s="721">
        <f>IF($U$15="","",$U$15)</f>
        <v>2010</v>
      </c>
      <c r="AX15" s="721"/>
      <c r="AY15" s="17" t="s">
        <v>630</v>
      </c>
      <c r="AZ15" s="164">
        <f>IF($X$15="","",$X$15)</f>
        <v>4</v>
      </c>
      <c r="BA15" s="17" t="s">
        <v>195</v>
      </c>
      <c r="BB15" s="164">
        <f>IF($Z$15="","",$Z$15)</f>
        <v>1</v>
      </c>
      <c r="BC15" s="18" t="s">
        <v>196</v>
      </c>
    </row>
    <row r="16" spans="2:105" ht="20.25" customHeight="1">
      <c r="C16" s="124"/>
      <c r="D16" s="705" t="s">
        <v>1121</v>
      </c>
      <c r="E16" s="706"/>
      <c r="F16" s="706"/>
      <c r="G16" s="19"/>
      <c r="H16" s="424" t="s">
        <v>1139</v>
      </c>
      <c r="I16" s="406"/>
      <c r="J16" s="406"/>
      <c r="K16" s="406"/>
      <c r="L16" s="406"/>
      <c r="M16" s="406"/>
      <c r="N16" s="406"/>
      <c r="O16" s="406"/>
      <c r="P16" s="406"/>
      <c r="Q16" s="406"/>
      <c r="R16" s="895"/>
      <c r="S16" s="722" t="s">
        <v>1122</v>
      </c>
      <c r="T16" s="723"/>
      <c r="U16" s="723"/>
      <c r="V16" s="723"/>
      <c r="W16" s="724"/>
      <c r="X16" s="424">
        <v>2</v>
      </c>
      <c r="Y16" s="406"/>
      <c r="Z16" s="406"/>
      <c r="AA16" s="20" t="s">
        <v>194</v>
      </c>
      <c r="AE16" s="124"/>
      <c r="AF16" s="705" t="s">
        <v>1121</v>
      </c>
      <c r="AG16" s="706"/>
      <c r="AH16" s="706"/>
      <c r="AI16" s="19"/>
      <c r="AJ16" s="716" t="str">
        <f>IF($H$16="","",$H$16)</f>
        <v>営業</v>
      </c>
      <c r="AK16" s="725"/>
      <c r="AL16" s="725"/>
      <c r="AM16" s="725"/>
      <c r="AN16" s="725"/>
      <c r="AO16" s="725"/>
      <c r="AP16" s="725"/>
      <c r="AQ16" s="725"/>
      <c r="AR16" s="725"/>
      <c r="AS16" s="725"/>
      <c r="AT16" s="726"/>
      <c r="AU16" s="722" t="s">
        <v>1122</v>
      </c>
      <c r="AV16" s="727"/>
      <c r="AW16" s="727"/>
      <c r="AX16" s="727"/>
      <c r="AY16" s="728"/>
      <c r="AZ16" s="716">
        <f>$X$16</f>
        <v>2</v>
      </c>
      <c r="BA16" s="713"/>
      <c r="BB16" s="713"/>
      <c r="BC16" s="20" t="s">
        <v>194</v>
      </c>
    </row>
    <row r="17" spans="2:56" ht="3" customHeight="1">
      <c r="C17" s="124"/>
      <c r="D17" s="21"/>
      <c r="E17" s="21"/>
      <c r="F17" s="21"/>
      <c r="G17" s="21"/>
      <c r="H17" s="22"/>
      <c r="I17" s="21"/>
      <c r="J17" s="21"/>
      <c r="K17" s="21"/>
      <c r="L17" s="21"/>
      <c r="M17" s="21"/>
      <c r="N17" s="21"/>
      <c r="O17" s="21"/>
      <c r="P17" s="21"/>
      <c r="Q17" s="21"/>
      <c r="R17" s="21"/>
      <c r="S17" s="21"/>
      <c r="T17" s="21"/>
      <c r="U17" s="21"/>
      <c r="V17" s="21"/>
      <c r="W17" s="21"/>
      <c r="X17" s="21"/>
      <c r="Y17" s="21"/>
      <c r="Z17" s="21"/>
      <c r="AA17" s="23"/>
      <c r="AE17" s="124"/>
      <c r="AF17" s="21"/>
      <c r="AG17" s="21"/>
      <c r="AH17" s="21"/>
      <c r="AI17" s="21"/>
      <c r="AJ17" s="22"/>
      <c r="AK17" s="21"/>
      <c r="AL17" s="21"/>
      <c r="AM17" s="21"/>
      <c r="AN17" s="21"/>
      <c r="AO17" s="21"/>
      <c r="AP17" s="21"/>
      <c r="AQ17" s="21"/>
      <c r="AR17" s="21"/>
      <c r="AS17" s="21"/>
      <c r="AT17" s="21"/>
      <c r="AU17" s="21"/>
      <c r="AV17" s="21"/>
      <c r="AW17" s="21"/>
      <c r="AX17" s="21"/>
      <c r="AY17" s="21"/>
      <c r="AZ17" s="21"/>
      <c r="BA17" s="21"/>
      <c r="BB17" s="21"/>
      <c r="BC17" s="23"/>
    </row>
    <row r="18" spans="2:56" ht="17.25" customHeight="1">
      <c r="C18" s="124"/>
      <c r="D18" s="717" t="s">
        <v>1116</v>
      </c>
      <c r="E18" s="676"/>
      <c r="F18" s="676"/>
      <c r="G18" s="718"/>
      <c r="H18" s="25" t="s">
        <v>631</v>
      </c>
      <c r="I18" s="412" t="s">
        <v>1140</v>
      </c>
      <c r="J18" s="412"/>
      <c r="K18" s="412"/>
      <c r="L18" s="412"/>
      <c r="M18" s="412"/>
      <c r="N18" s="136"/>
      <c r="O18" s="136"/>
      <c r="P18" s="136"/>
      <c r="Q18" s="136"/>
      <c r="S18" s="3"/>
      <c r="T18" s="86"/>
      <c r="U18" s="87"/>
      <c r="V18" s="87"/>
      <c r="W18" s="87"/>
      <c r="X18" s="87"/>
      <c r="Y18" s="87"/>
      <c r="Z18" s="87"/>
      <c r="AA18" s="26"/>
      <c r="AE18" s="124"/>
      <c r="AF18" s="717" t="s">
        <v>1116</v>
      </c>
      <c r="AG18" s="676"/>
      <c r="AH18" s="676"/>
      <c r="AI18" s="718"/>
      <c r="AJ18" s="25" t="s">
        <v>631</v>
      </c>
      <c r="AK18" s="140" t="str">
        <f>IF($I$18="","",$I$18)</f>
        <v>***-****</v>
      </c>
      <c r="AL18" s="140"/>
      <c r="AM18" s="140"/>
      <c r="AN18" s="140"/>
      <c r="AU18" s="3"/>
      <c r="AV18" s="88"/>
      <c r="AW18" s="89"/>
      <c r="AX18" s="89"/>
      <c r="AY18" s="89"/>
      <c r="AZ18" s="89"/>
      <c r="BA18" s="89"/>
      <c r="BB18" s="89"/>
      <c r="BC18" s="27"/>
    </row>
    <row r="19" spans="2:56" ht="20.25" customHeight="1">
      <c r="C19" s="124"/>
      <c r="D19" s="173"/>
      <c r="E19" s="166"/>
      <c r="F19" s="166"/>
      <c r="H19" s="413" t="s">
        <v>1141</v>
      </c>
      <c r="I19" s="408"/>
      <c r="J19" s="408"/>
      <c r="K19" s="408"/>
      <c r="L19" s="408"/>
      <c r="M19" s="408"/>
      <c r="N19" s="408"/>
      <c r="O19" s="408"/>
      <c r="P19" s="408"/>
      <c r="Q19" s="408"/>
      <c r="R19" s="408"/>
      <c r="S19" s="408"/>
      <c r="T19" s="408"/>
      <c r="U19" s="408"/>
      <c r="V19" s="408"/>
      <c r="W19" s="408"/>
      <c r="X19" s="408"/>
      <c r="Y19" s="408"/>
      <c r="Z19" s="408"/>
      <c r="AA19" s="414"/>
      <c r="AE19" s="124"/>
      <c r="AF19" s="173"/>
      <c r="AG19" s="166"/>
      <c r="AH19" s="166"/>
      <c r="AJ19" s="709" t="str">
        <f>IF($H$19="","",$H$19)</f>
        <v>東京都港区西新橋〇－〇〇－〇　□□ビル</v>
      </c>
      <c r="AK19" s="710"/>
      <c r="AL19" s="710"/>
      <c r="AM19" s="710"/>
      <c r="AN19" s="710"/>
      <c r="AO19" s="710"/>
      <c r="AP19" s="710"/>
      <c r="AQ19" s="710"/>
      <c r="AR19" s="710"/>
      <c r="AS19" s="710"/>
      <c r="AT19" s="710"/>
      <c r="AU19" s="710"/>
      <c r="AV19" s="710"/>
      <c r="AW19" s="710"/>
      <c r="AX19" s="710"/>
      <c r="AY19" s="710"/>
      <c r="AZ19" s="710"/>
      <c r="BA19" s="710"/>
      <c r="BB19" s="710"/>
      <c r="BC19" s="719"/>
    </row>
    <row r="20" spans="2:56" ht="17.25" customHeight="1" thickBot="1">
      <c r="C20" s="125"/>
      <c r="D20" s="90"/>
      <c r="E20" s="90"/>
      <c r="F20" s="90"/>
      <c r="G20" s="91"/>
      <c r="H20" s="739" t="s">
        <v>1132</v>
      </c>
      <c r="I20" s="740"/>
      <c r="J20" s="444" t="s">
        <v>1142</v>
      </c>
      <c r="K20" s="445"/>
      <c r="L20" s="445"/>
      <c r="M20" s="445"/>
      <c r="N20" s="445"/>
      <c r="O20" s="445"/>
      <c r="P20" s="445"/>
      <c r="Q20" s="741"/>
      <c r="R20" s="742" t="s">
        <v>632</v>
      </c>
      <c r="S20" s="740"/>
      <c r="T20" s="444" t="s">
        <v>1143</v>
      </c>
      <c r="U20" s="445"/>
      <c r="V20" s="445"/>
      <c r="W20" s="445"/>
      <c r="X20" s="445"/>
      <c r="Y20" s="445"/>
      <c r="Z20" s="445"/>
      <c r="AA20" s="741"/>
      <c r="AE20" s="125"/>
      <c r="AF20" s="90"/>
      <c r="AG20" s="90"/>
      <c r="AH20" s="90"/>
      <c r="AI20" s="91"/>
      <c r="AJ20" s="743" t="s">
        <v>628</v>
      </c>
      <c r="AK20" s="744"/>
      <c r="AL20" s="731" t="str">
        <f>IF($J$20="","",$J$20)</f>
        <v>03-****-****</v>
      </c>
      <c r="AM20" s="732"/>
      <c r="AN20" s="732"/>
      <c r="AO20" s="732"/>
      <c r="AP20" s="732"/>
      <c r="AQ20" s="732"/>
      <c r="AR20" s="732"/>
      <c r="AS20" s="28"/>
      <c r="AT20" s="729" t="s">
        <v>632</v>
      </c>
      <c r="AU20" s="730"/>
      <c r="AV20" s="731" t="str">
        <f>IF($T$20="","",$T$20)</f>
        <v>03-****-****</v>
      </c>
      <c r="AW20" s="732"/>
      <c r="AX20" s="732"/>
      <c r="AY20" s="732"/>
      <c r="AZ20" s="732"/>
      <c r="BA20" s="732"/>
      <c r="BB20" s="732"/>
      <c r="BC20" s="29"/>
    </row>
    <row r="21" spans="2:56" ht="17.25" customHeight="1" thickBot="1">
      <c r="C21" s="733" t="s">
        <v>42</v>
      </c>
      <c r="D21" s="734"/>
      <c r="E21" s="734"/>
      <c r="F21" s="734"/>
      <c r="G21" s="734"/>
      <c r="H21" s="735"/>
      <c r="I21" s="733" t="s">
        <v>29</v>
      </c>
      <c r="J21" s="734"/>
      <c r="K21" s="734"/>
      <c r="L21" s="734"/>
      <c r="M21" s="734"/>
      <c r="N21" s="734"/>
      <c r="O21" s="734"/>
      <c r="P21" s="735"/>
      <c r="Q21" s="736" t="s">
        <v>43</v>
      </c>
      <c r="R21" s="737"/>
      <c r="S21" s="737"/>
      <c r="T21" s="737"/>
      <c r="U21" s="737"/>
      <c r="V21" s="738"/>
      <c r="W21" s="736" t="s">
        <v>1113</v>
      </c>
      <c r="X21" s="737"/>
      <c r="Y21" s="737"/>
      <c r="Z21" s="737"/>
      <c r="AA21" s="738"/>
      <c r="AE21" s="733" t="s">
        <v>42</v>
      </c>
      <c r="AF21" s="734"/>
      <c r="AG21" s="734"/>
      <c r="AH21" s="734"/>
      <c r="AI21" s="734"/>
      <c r="AJ21" s="735"/>
      <c r="AK21" s="733" t="s">
        <v>29</v>
      </c>
      <c r="AL21" s="734"/>
      <c r="AM21" s="734"/>
      <c r="AN21" s="734"/>
      <c r="AO21" s="734"/>
      <c r="AP21" s="734"/>
      <c r="AQ21" s="734"/>
      <c r="AR21" s="735"/>
      <c r="AS21" s="736" t="s">
        <v>43</v>
      </c>
      <c r="AT21" s="737"/>
      <c r="AU21" s="737"/>
      <c r="AV21" s="737"/>
      <c r="AW21" s="737"/>
      <c r="AX21" s="738"/>
      <c r="AY21" s="736" t="s">
        <v>1113</v>
      </c>
      <c r="AZ21" s="737"/>
      <c r="BA21" s="737"/>
      <c r="BB21" s="737"/>
      <c r="BC21" s="738"/>
    </row>
    <row r="22" spans="2:56" ht="17.25" customHeight="1" thickBot="1">
      <c r="C22" s="760" t="s">
        <v>1077</v>
      </c>
      <c r="D22" s="761"/>
      <c r="E22" s="762"/>
      <c r="F22" s="481" t="s">
        <v>1109</v>
      </c>
      <c r="G22" s="482"/>
      <c r="H22" s="27"/>
      <c r="I22" s="766" t="s">
        <v>36</v>
      </c>
      <c r="J22" s="767"/>
      <c r="K22" s="767"/>
      <c r="L22" s="767"/>
      <c r="M22" s="767"/>
      <c r="N22" s="767"/>
      <c r="O22" s="767"/>
      <c r="P22" s="768"/>
      <c r="Q22" s="745" t="s">
        <v>233</v>
      </c>
      <c r="R22" s="746"/>
      <c r="S22" s="746"/>
      <c r="T22" s="746"/>
      <c r="U22" s="746"/>
      <c r="V22" s="747"/>
      <c r="W22" s="24"/>
      <c r="AA22" s="27"/>
      <c r="AE22" s="123"/>
      <c r="AF22" s="468" t="str">
        <f>IF($F$22="","",$F$22)</f>
        <v>１６</v>
      </c>
      <c r="AG22" s="469"/>
      <c r="AJ22" s="27"/>
      <c r="AK22" s="766" t="s">
        <v>36</v>
      </c>
      <c r="AL22" s="767"/>
      <c r="AM22" s="767"/>
      <c r="AN22" s="767"/>
      <c r="AO22" s="767"/>
      <c r="AP22" s="767"/>
      <c r="AQ22" s="767"/>
      <c r="AR22" s="768"/>
      <c r="AS22" s="745" t="s">
        <v>233</v>
      </c>
      <c r="AT22" s="746"/>
      <c r="AU22" s="746"/>
      <c r="AV22" s="746"/>
      <c r="AW22" s="746"/>
      <c r="AX22" s="747"/>
      <c r="AY22" s="24"/>
      <c r="BC22" s="27"/>
    </row>
    <row r="23" spans="2:56" ht="17.25" customHeight="1" thickBot="1">
      <c r="C23" s="763"/>
      <c r="D23" s="764"/>
      <c r="E23" s="765"/>
      <c r="F23" s="483"/>
      <c r="G23" s="484"/>
      <c r="H23" s="167"/>
      <c r="I23" s="751" t="s">
        <v>633</v>
      </c>
      <c r="J23" s="752"/>
      <c r="K23" s="752"/>
      <c r="L23" s="752"/>
      <c r="M23" s="753"/>
      <c r="N23" s="459"/>
      <c r="O23" s="460"/>
      <c r="P23" s="27"/>
      <c r="Q23" s="748"/>
      <c r="R23" s="749"/>
      <c r="S23" s="749"/>
      <c r="T23" s="749"/>
      <c r="U23" s="749"/>
      <c r="V23" s="750"/>
      <c r="W23" s="148"/>
      <c r="X23"/>
      <c r="Y23" s="42"/>
      <c r="Z23" s="149"/>
      <c r="AA23" s="150"/>
      <c r="AB23" s="30"/>
      <c r="AE23" s="122" t="s">
        <v>1081</v>
      </c>
      <c r="AF23" s="470"/>
      <c r="AG23" s="471"/>
      <c r="AH23" s="754" t="s">
        <v>1082</v>
      </c>
      <c r="AI23" s="755"/>
      <c r="AJ23" s="756"/>
      <c r="AK23" s="751" t="s">
        <v>633</v>
      </c>
      <c r="AL23" s="752"/>
      <c r="AM23" s="752"/>
      <c r="AN23" s="752"/>
      <c r="AO23" s="753"/>
      <c r="AP23" s="468" t="str">
        <f>IF($N$23="","",$N$23)</f>
        <v/>
      </c>
      <c r="AQ23" s="469"/>
      <c r="AR23" s="27"/>
      <c r="AS23" s="748"/>
      <c r="AT23" s="749"/>
      <c r="AU23" s="749"/>
      <c r="AV23" s="749"/>
      <c r="AW23" s="749"/>
      <c r="AX23" s="750"/>
      <c r="AY23" s="148"/>
      <c r="AZ23"/>
      <c r="BA23" s="42"/>
      <c r="BB23" s="149"/>
      <c r="BC23" s="150"/>
    </row>
    <row r="24" spans="2:56" ht="17.25" customHeight="1" thickBot="1">
      <c r="B24" s="27"/>
      <c r="H24" s="27"/>
      <c r="I24" s="24"/>
      <c r="J24" s="757" t="s">
        <v>1079</v>
      </c>
      <c r="K24" s="758"/>
      <c r="L24" s="758"/>
      <c r="M24" s="759"/>
      <c r="N24" s="461"/>
      <c r="O24" s="462"/>
      <c r="P24" s="27"/>
      <c r="Q24" s="66"/>
      <c r="V24" s="27"/>
      <c r="W24" s="151"/>
      <c r="X24" s="152"/>
      <c r="Y24" s="152"/>
      <c r="Z24" s="149"/>
      <c r="AA24" s="150"/>
      <c r="AB24" s="30"/>
      <c r="AE24" s="24"/>
      <c r="AJ24" s="27"/>
      <c r="AK24" s="24"/>
      <c r="AL24" s="757" t="s">
        <v>1079</v>
      </c>
      <c r="AM24" s="758"/>
      <c r="AN24" s="758"/>
      <c r="AO24" s="759"/>
      <c r="AP24" s="470"/>
      <c r="AQ24" s="471"/>
      <c r="AR24" s="27"/>
      <c r="AS24" s="66"/>
      <c r="AX24" s="27"/>
      <c r="AY24" s="151"/>
      <c r="AZ24" s="152"/>
      <c r="BA24" s="152"/>
      <c r="BB24" s="149"/>
      <c r="BC24" s="150"/>
    </row>
    <row r="25" spans="2:56" ht="17.25" customHeight="1">
      <c r="C25" s="769" t="s">
        <v>634</v>
      </c>
      <c r="D25" s="770"/>
      <c r="E25" s="771"/>
      <c r="F25" s="459" t="s">
        <v>298</v>
      </c>
      <c r="G25" s="460"/>
      <c r="H25" s="27"/>
      <c r="I25" s="751" t="s">
        <v>635</v>
      </c>
      <c r="J25" s="752"/>
      <c r="K25" s="752"/>
      <c r="L25" s="752"/>
      <c r="M25" s="753"/>
      <c r="N25" s="459" t="s">
        <v>1111</v>
      </c>
      <c r="O25" s="460"/>
      <c r="P25" s="27"/>
      <c r="Q25" s="769" t="s">
        <v>634</v>
      </c>
      <c r="R25" s="770"/>
      <c r="S25" s="771"/>
      <c r="T25" s="459" t="s">
        <v>1112</v>
      </c>
      <c r="U25" s="460"/>
      <c r="V25" s="27"/>
      <c r="W25" s="148"/>
      <c r="X25" s="42"/>
      <c r="Y25" s="42"/>
      <c r="Z25" s="153"/>
      <c r="AA25" s="154"/>
      <c r="AB25" s="30"/>
      <c r="AE25" s="769" t="s">
        <v>634</v>
      </c>
      <c r="AF25" s="770"/>
      <c r="AG25" s="771"/>
      <c r="AH25" s="468" t="str">
        <f>IF($F$25="","",$F$25)</f>
        <v>Ａ２</v>
      </c>
      <c r="AI25" s="469"/>
      <c r="AJ25" s="27"/>
      <c r="AK25" s="751" t="s">
        <v>635</v>
      </c>
      <c r="AL25" s="752"/>
      <c r="AM25" s="752"/>
      <c r="AN25" s="752"/>
      <c r="AO25" s="753"/>
      <c r="AP25" s="468" t="str">
        <f>IF($N$25="","",$N$25)</f>
        <v>Ｓ２</v>
      </c>
      <c r="AQ25" s="469"/>
      <c r="AR25" s="27"/>
      <c r="AS25" s="769" t="s">
        <v>634</v>
      </c>
      <c r="AT25" s="770"/>
      <c r="AU25" s="771"/>
      <c r="AV25" s="468" t="str">
        <f>IF($T$25="","",$T$25)</f>
        <v>Ａ１</v>
      </c>
      <c r="AW25" s="469"/>
      <c r="AX25" s="27"/>
      <c r="AY25" s="148"/>
      <c r="AZ25" s="42"/>
      <c r="BA25" s="42"/>
      <c r="BB25" s="153"/>
      <c r="BC25" s="154"/>
    </row>
    <row r="26" spans="2:56" ht="17.25" customHeight="1" thickBot="1">
      <c r="C26" s="772"/>
      <c r="D26" s="770"/>
      <c r="E26" s="771"/>
      <c r="F26" s="461"/>
      <c r="G26" s="462"/>
      <c r="H26" s="27" t="s">
        <v>181</v>
      </c>
      <c r="I26" s="24"/>
      <c r="J26" s="757" t="s">
        <v>1080</v>
      </c>
      <c r="K26" s="758"/>
      <c r="L26" s="758"/>
      <c r="M26" s="759"/>
      <c r="N26" s="461"/>
      <c r="O26" s="462"/>
      <c r="P26" s="27"/>
      <c r="Q26" s="772"/>
      <c r="R26" s="770"/>
      <c r="S26" s="771"/>
      <c r="T26" s="461"/>
      <c r="U26" s="462"/>
      <c r="V26" s="27" t="s">
        <v>181</v>
      </c>
      <c r="W26" s="151"/>
      <c r="X26" s="152"/>
      <c r="Y26" s="152"/>
      <c r="Z26" s="153"/>
      <c r="AA26" s="154"/>
      <c r="AB26" s="30"/>
      <c r="AE26" s="772"/>
      <c r="AF26" s="770"/>
      <c r="AG26" s="771"/>
      <c r="AH26" s="470"/>
      <c r="AI26" s="471"/>
      <c r="AJ26" s="27" t="s">
        <v>181</v>
      </c>
      <c r="AK26" s="24"/>
      <c r="AL26" s="757" t="s">
        <v>1080</v>
      </c>
      <c r="AM26" s="758"/>
      <c r="AN26" s="758"/>
      <c r="AO26" s="759"/>
      <c r="AP26" s="470"/>
      <c r="AQ26" s="471"/>
      <c r="AR26" s="27"/>
      <c r="AS26" s="772"/>
      <c r="AT26" s="770"/>
      <c r="AU26" s="771"/>
      <c r="AV26" s="470"/>
      <c r="AW26" s="471"/>
      <c r="AX26" s="27" t="s">
        <v>181</v>
      </c>
      <c r="AY26" s="151"/>
      <c r="AZ26" s="152"/>
      <c r="BA26" s="152"/>
      <c r="BB26" s="153"/>
      <c r="BC26" s="154"/>
      <c r="BD26" s="30"/>
    </row>
    <row r="27" spans="2:56" ht="17.25" customHeight="1">
      <c r="C27" s="769" t="s">
        <v>636</v>
      </c>
      <c r="D27" s="770"/>
      <c r="E27" s="771"/>
      <c r="F27" s="495" t="s">
        <v>1110</v>
      </c>
      <c r="G27" s="496"/>
      <c r="H27" s="27"/>
      <c r="I27" s="751" t="s">
        <v>637</v>
      </c>
      <c r="J27" s="752"/>
      <c r="K27" s="752"/>
      <c r="L27" s="752"/>
      <c r="M27" s="753"/>
      <c r="N27" s="459" t="s">
        <v>1112</v>
      </c>
      <c r="O27" s="460"/>
      <c r="P27" s="27"/>
      <c r="Q27" s="769" t="s">
        <v>636</v>
      </c>
      <c r="R27" s="770"/>
      <c r="S27" s="771"/>
      <c r="T27" s="495" t="s">
        <v>1111</v>
      </c>
      <c r="U27" s="496"/>
      <c r="V27" s="27"/>
      <c r="W27" s="148"/>
      <c r="X27" s="42"/>
      <c r="Y27" s="42"/>
      <c r="Z27" s="153"/>
      <c r="AA27" s="154"/>
      <c r="AB27" s="30"/>
      <c r="AE27" s="769" t="s">
        <v>636</v>
      </c>
      <c r="AF27" s="770"/>
      <c r="AG27" s="771"/>
      <c r="AH27" s="468" t="str">
        <f>IF($F$27="","",$F$27)</f>
        <v>Ｓ３</v>
      </c>
      <c r="AI27" s="469"/>
      <c r="AJ27" s="27"/>
      <c r="AK27" s="751" t="s">
        <v>637</v>
      </c>
      <c r="AL27" s="752"/>
      <c r="AM27" s="752"/>
      <c r="AN27" s="752"/>
      <c r="AO27" s="753"/>
      <c r="AP27" s="468" t="str">
        <f>IF($N$27="","",$N$27)</f>
        <v>Ａ１</v>
      </c>
      <c r="AQ27" s="469"/>
      <c r="AR27" s="27"/>
      <c r="AS27" s="769" t="s">
        <v>636</v>
      </c>
      <c r="AT27" s="770"/>
      <c r="AU27" s="771"/>
      <c r="AV27" s="468" t="str">
        <f>IF($T$27="","",$T$27)</f>
        <v>Ｓ２</v>
      </c>
      <c r="AW27" s="469"/>
      <c r="AX27" s="27"/>
      <c r="AY27" s="148"/>
      <c r="AZ27" s="42"/>
      <c r="BA27" s="42"/>
      <c r="BB27" s="153"/>
      <c r="BC27" s="154"/>
      <c r="BD27" s="30"/>
    </row>
    <row r="28" spans="2:56" ht="17.25" customHeight="1" thickBot="1">
      <c r="C28" s="772"/>
      <c r="D28" s="770"/>
      <c r="E28" s="771"/>
      <c r="F28" s="497"/>
      <c r="G28" s="498"/>
      <c r="H28" s="27" t="s">
        <v>181</v>
      </c>
      <c r="I28" s="24"/>
      <c r="J28" s="757" t="s">
        <v>1078</v>
      </c>
      <c r="K28" s="758"/>
      <c r="L28" s="758"/>
      <c r="M28" s="759"/>
      <c r="N28" s="461"/>
      <c r="O28" s="462"/>
      <c r="P28" s="27"/>
      <c r="Q28" s="772"/>
      <c r="R28" s="770"/>
      <c r="S28" s="771"/>
      <c r="T28" s="497"/>
      <c r="U28" s="498"/>
      <c r="V28" s="27" t="s">
        <v>181</v>
      </c>
      <c r="W28" s="151"/>
      <c r="X28" s="152"/>
      <c r="Y28" s="152"/>
      <c r="Z28" s="153"/>
      <c r="AA28" s="154"/>
      <c r="AB28" s="30"/>
      <c r="AE28" s="772"/>
      <c r="AF28" s="770"/>
      <c r="AG28" s="771"/>
      <c r="AH28" s="470"/>
      <c r="AI28" s="471"/>
      <c r="AJ28" s="27" t="s">
        <v>181</v>
      </c>
      <c r="AK28" s="24"/>
      <c r="AL28" s="757" t="s">
        <v>1078</v>
      </c>
      <c r="AM28" s="758"/>
      <c r="AN28" s="758"/>
      <c r="AO28" s="759"/>
      <c r="AP28" s="470"/>
      <c r="AQ28" s="471"/>
      <c r="AR28" s="27"/>
      <c r="AS28" s="772"/>
      <c r="AT28" s="770"/>
      <c r="AU28" s="771"/>
      <c r="AV28" s="470"/>
      <c r="AW28" s="471"/>
      <c r="AX28" s="27" t="s">
        <v>181</v>
      </c>
      <c r="AY28" s="151"/>
      <c r="AZ28" s="152"/>
      <c r="BA28" s="152"/>
      <c r="BB28" s="153"/>
      <c r="BC28" s="154"/>
      <c r="BD28" s="30"/>
    </row>
    <row r="29" spans="2:56" ht="17.25" customHeight="1" thickBot="1">
      <c r="C29" s="24"/>
      <c r="H29" s="27"/>
      <c r="I29" s="776" t="s">
        <v>638</v>
      </c>
      <c r="J29" s="777"/>
      <c r="K29" s="777"/>
      <c r="L29" s="777"/>
      <c r="M29" s="777"/>
      <c r="N29" s="777"/>
      <c r="O29" s="777"/>
      <c r="P29" s="778"/>
      <c r="Q29" s="24"/>
      <c r="V29" s="27"/>
      <c r="W29" s="155"/>
      <c r="X29" s="136"/>
      <c r="Y29" s="136"/>
      <c r="Z29" s="149"/>
      <c r="AA29" s="150"/>
      <c r="AB29" s="30"/>
      <c r="AE29" s="24"/>
      <c r="AJ29" s="27"/>
      <c r="AK29" s="776" t="s">
        <v>638</v>
      </c>
      <c r="AL29" s="777"/>
      <c r="AM29" s="777"/>
      <c r="AN29" s="779"/>
      <c r="AO29" s="779"/>
      <c r="AP29" s="777"/>
      <c r="AQ29" s="777"/>
      <c r="AR29" s="778"/>
      <c r="AS29" s="24"/>
      <c r="AX29" s="27"/>
      <c r="AY29" s="155"/>
      <c r="AZ29" s="136"/>
      <c r="BA29" s="136"/>
      <c r="BB29" s="149"/>
      <c r="BC29" s="150"/>
      <c r="BD29" s="30"/>
    </row>
    <row r="30" spans="2:56" ht="17.25" customHeight="1">
      <c r="C30" s="780" t="s">
        <v>639</v>
      </c>
      <c r="D30" s="782" t="str">
        <f>IF($F$25="","",$F$25)</f>
        <v>Ａ２</v>
      </c>
      <c r="E30" s="783"/>
      <c r="F30" s="786" t="str">
        <f>SUBSTITUTE(F27,"Ｓ","・Ｓ")</f>
        <v>・Ｓ３</v>
      </c>
      <c r="G30" s="787"/>
      <c r="H30" s="788"/>
      <c r="I30" s="24"/>
      <c r="K30" s="791" t="s">
        <v>224</v>
      </c>
      <c r="L30" s="792"/>
      <c r="M30" s="468">
        <f>COUNTA($N$23:$O$28)</f>
        <v>2</v>
      </c>
      <c r="N30" s="469"/>
      <c r="P30" s="27"/>
      <c r="Q30" s="793" t="s">
        <v>639</v>
      </c>
      <c r="R30" s="782" t="str">
        <f>IF($T$25="","",$T$25)</f>
        <v>Ａ１</v>
      </c>
      <c r="S30" s="783"/>
      <c r="T30" s="795" t="str">
        <f>SUBSTITUTE(T27,"Ｓ","・Ｓ")</f>
        <v>・Ｓ２</v>
      </c>
      <c r="U30" s="795"/>
      <c r="V30" s="796"/>
      <c r="W30" s="165"/>
      <c r="X30" s="136"/>
      <c r="Y30" s="136"/>
      <c r="Z30" s="149"/>
      <c r="AA30" s="150"/>
      <c r="AB30" s="30"/>
      <c r="AE30" s="780" t="s">
        <v>639</v>
      </c>
      <c r="AF30" s="782" t="str">
        <f>IF($D$30="","",$D$30)</f>
        <v>Ａ２</v>
      </c>
      <c r="AG30" s="783"/>
      <c r="AH30" s="786" t="str">
        <f>IF($F$30="","",$F$30)</f>
        <v>・Ｓ３</v>
      </c>
      <c r="AI30" s="787"/>
      <c r="AJ30" s="788"/>
      <c r="AK30" s="24"/>
      <c r="AL30" s="791" t="s">
        <v>224</v>
      </c>
      <c r="AM30" s="792"/>
      <c r="AN30" s="468">
        <f>IF($M$30="","",$M$30)</f>
        <v>2</v>
      </c>
      <c r="AO30" s="469"/>
      <c r="AP30" s="24"/>
      <c r="AR30" s="27"/>
      <c r="AS30" s="793" t="s">
        <v>639</v>
      </c>
      <c r="AT30" s="782" t="str">
        <f>IF($R$30="","",$R$30)</f>
        <v>Ａ１</v>
      </c>
      <c r="AU30" s="783"/>
      <c r="AV30" s="786" t="str">
        <f>IF($T$30="","",$T$30)</f>
        <v>・Ｓ２</v>
      </c>
      <c r="AW30" s="787"/>
      <c r="AX30" s="788"/>
      <c r="AY30" s="165"/>
      <c r="AZ30" s="136"/>
      <c r="BA30" s="136"/>
      <c r="BB30" s="149"/>
      <c r="BC30" s="150"/>
      <c r="BD30" s="30"/>
    </row>
    <row r="31" spans="2:56" ht="17.25" customHeight="1" thickBot="1">
      <c r="C31" s="781"/>
      <c r="D31" s="784"/>
      <c r="E31" s="785"/>
      <c r="F31" s="789"/>
      <c r="G31" s="789"/>
      <c r="H31" s="790"/>
      <c r="I31" s="92"/>
      <c r="J31" s="93"/>
      <c r="K31" s="789"/>
      <c r="L31" s="790"/>
      <c r="M31" s="470"/>
      <c r="N31" s="471"/>
      <c r="O31" s="93"/>
      <c r="P31" s="94"/>
      <c r="Q31" s="794"/>
      <c r="R31" s="784"/>
      <c r="S31" s="785"/>
      <c r="T31" s="797"/>
      <c r="U31" s="797"/>
      <c r="V31" s="798"/>
      <c r="W31" s="31"/>
      <c r="X31" s="32"/>
      <c r="Y31" s="32"/>
      <c r="Z31" s="32"/>
      <c r="AA31" s="33"/>
      <c r="AE31" s="781"/>
      <c r="AF31" s="784"/>
      <c r="AG31" s="785"/>
      <c r="AH31" s="789"/>
      <c r="AI31" s="789"/>
      <c r="AJ31" s="790"/>
      <c r="AK31" s="92"/>
      <c r="AL31" s="789"/>
      <c r="AM31" s="790"/>
      <c r="AN31" s="470"/>
      <c r="AO31" s="471"/>
      <c r="AP31" s="92"/>
      <c r="AQ31" s="93"/>
      <c r="AR31" s="94"/>
      <c r="AS31" s="794"/>
      <c r="AT31" s="784"/>
      <c r="AU31" s="785"/>
      <c r="AV31" s="789"/>
      <c r="AW31" s="789"/>
      <c r="AX31" s="790"/>
      <c r="AY31" s="31"/>
      <c r="AZ31" s="32"/>
      <c r="BA31" s="32"/>
      <c r="BB31" s="32"/>
      <c r="BC31" s="33"/>
      <c r="BD31" s="30"/>
    </row>
    <row r="32" spans="2:56" ht="17.25" customHeight="1">
      <c r="C32" s="891" t="s">
        <v>41</v>
      </c>
      <c r="D32" s="787"/>
      <c r="E32" s="787"/>
      <c r="F32" s="787"/>
      <c r="G32" s="892"/>
      <c r="H32" s="805" t="s">
        <v>178</v>
      </c>
      <c r="I32" s="806"/>
      <c r="J32" s="806"/>
      <c r="K32" s="806"/>
      <c r="L32" s="806"/>
      <c r="M32" s="806"/>
      <c r="N32" s="806"/>
      <c r="O32" s="663"/>
      <c r="P32" s="663"/>
      <c r="Q32" s="807"/>
      <c r="R32" s="807"/>
      <c r="S32" s="807"/>
      <c r="T32" s="807"/>
      <c r="U32" s="807"/>
      <c r="V32" s="737"/>
      <c r="W32" s="736" t="s">
        <v>179</v>
      </c>
      <c r="X32" s="737"/>
      <c r="Y32" s="737"/>
      <c r="Z32" s="737"/>
      <c r="AA32" s="738"/>
      <c r="BD32" s="30"/>
    </row>
    <row r="33" spans="3:63" ht="17.25" customHeight="1">
      <c r="C33" s="775"/>
      <c r="D33" s="773"/>
      <c r="E33" s="773"/>
      <c r="F33" s="773"/>
      <c r="G33" s="893"/>
      <c r="H33" s="34" t="s">
        <v>180</v>
      </c>
      <c r="I33" s="35"/>
      <c r="J33" s="36"/>
      <c r="K33" s="35"/>
      <c r="L33" s="37"/>
      <c r="M33" s="35"/>
      <c r="N33" s="35"/>
      <c r="O33" s="37"/>
      <c r="P33" s="35"/>
      <c r="Q33" s="37"/>
      <c r="R33" s="37"/>
      <c r="S33" s="37"/>
      <c r="T33" s="37"/>
      <c r="U33" s="38"/>
      <c r="V33" s="158"/>
      <c r="W33" s="808">
        <f>IF($M$30="","",VLOOKUP($M$30,受験料,2,FALSE))</f>
        <v>14000</v>
      </c>
      <c r="X33" s="809"/>
      <c r="Y33" s="809"/>
      <c r="Z33" s="809"/>
      <c r="AA33" s="810"/>
      <c r="AD33" s="129" t="s">
        <v>176</v>
      </c>
      <c r="AE33"/>
      <c r="AG33"/>
      <c r="AH33"/>
      <c r="AI33"/>
      <c r="AJ33"/>
      <c r="AK33"/>
      <c r="AL33"/>
      <c r="AM33"/>
    </row>
    <row r="34" spans="3:63" ht="17.25" customHeight="1">
      <c r="C34" s="775"/>
      <c r="D34" s="773"/>
      <c r="E34" s="773"/>
      <c r="F34" s="773"/>
      <c r="G34" s="893"/>
      <c r="H34" s="34" t="s">
        <v>1126</v>
      </c>
      <c r="I34" s="156"/>
      <c r="J34" s="156"/>
      <c r="K34" s="156"/>
      <c r="L34" s="156"/>
      <c r="M34" s="156"/>
      <c r="N34" s="156"/>
      <c r="O34" s="35"/>
      <c r="P34" s="35"/>
      <c r="Q34" s="37"/>
      <c r="R34" s="37"/>
      <c r="S34" s="37"/>
      <c r="T34" s="37"/>
      <c r="U34" s="157"/>
      <c r="V34" s="158"/>
      <c r="W34" s="174" t="str">
        <f>IF($Z$23="","",VLOOKUP($Z$23,講習会,2,FALSE))</f>
        <v/>
      </c>
      <c r="X34" s="175"/>
      <c r="Y34" s="175"/>
      <c r="Z34" s="175"/>
      <c r="AA34" s="176" t="s">
        <v>1124</v>
      </c>
      <c r="AD34" s="171" t="s">
        <v>1087</v>
      </c>
      <c r="AE34" s="110" t="s">
        <v>1150</v>
      </c>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811" t="s">
        <v>1130</v>
      </c>
      <c r="BC34" s="812"/>
      <c r="BD34" s="813"/>
    </row>
    <row r="35" spans="3:63" ht="17.25" customHeight="1">
      <c r="C35" s="775"/>
      <c r="D35" s="773"/>
      <c r="E35" s="773"/>
      <c r="F35" s="773"/>
      <c r="G35" s="893"/>
      <c r="H35" s="40" t="s">
        <v>1114</v>
      </c>
      <c r="I35" s="156"/>
      <c r="J35" s="156"/>
      <c r="K35" s="156"/>
      <c r="L35" s="156"/>
      <c r="M35" s="156"/>
      <c r="N35" s="156"/>
      <c r="O35" s="156"/>
      <c r="P35" s="156"/>
      <c r="Q35" s="156"/>
      <c r="R35" s="156"/>
      <c r="S35" s="64"/>
      <c r="T35" s="60"/>
      <c r="U35" s="64"/>
      <c r="V35" s="95"/>
      <c r="W35" s="814" t="s">
        <v>508</v>
      </c>
      <c r="X35" s="815"/>
      <c r="Y35" s="557" t="s">
        <v>509</v>
      </c>
      <c r="Z35" s="816"/>
      <c r="AA35" s="817"/>
      <c r="AC35" s="141"/>
      <c r="AD35" s="110"/>
      <c r="AE35" s="110" t="s">
        <v>1151</v>
      </c>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818" t="str">
        <f>IF($AY$12="","",$AY$12)</f>
        <v>05東京</v>
      </c>
      <c r="BC35" s="819"/>
      <c r="BD35" s="820"/>
    </row>
    <row r="36" spans="3:63" ht="17.25" customHeight="1">
      <c r="C36" s="775"/>
      <c r="D36" s="773"/>
      <c r="E36" s="773"/>
      <c r="F36" s="773"/>
      <c r="G36" s="893"/>
      <c r="H36" s="887" t="s">
        <v>1094</v>
      </c>
      <c r="I36" s="888"/>
      <c r="J36" s="888"/>
      <c r="K36" s="888"/>
      <c r="L36" s="888"/>
      <c r="M36" s="888"/>
      <c r="N36" s="888"/>
      <c r="O36" s="888"/>
      <c r="P36" s="888"/>
      <c r="Q36" s="888"/>
      <c r="R36" s="888"/>
      <c r="S36" s="889">
        <v>2340</v>
      </c>
      <c r="T36" s="889"/>
      <c r="U36" s="889"/>
      <c r="V36" s="890"/>
      <c r="W36" s="835">
        <v>1</v>
      </c>
      <c r="X36" s="836"/>
      <c r="Y36" s="837">
        <f>S36*W36</f>
        <v>2340</v>
      </c>
      <c r="Z36" s="714"/>
      <c r="AA36" s="810"/>
      <c r="AC36" s="141"/>
      <c r="AI36" s="110"/>
      <c r="AJ36" s="110"/>
      <c r="AK36" s="110"/>
      <c r="AL36" s="110"/>
      <c r="AM36" s="110"/>
      <c r="AN36" s="110"/>
      <c r="AO36" s="110"/>
      <c r="AP36" s="110"/>
      <c r="AQ36" s="110"/>
      <c r="AR36" s="110"/>
      <c r="AS36" s="110"/>
      <c r="AT36" s="110"/>
      <c r="AU36" s="110"/>
      <c r="AV36" s="110"/>
      <c r="AW36" s="110"/>
      <c r="AX36" s="110"/>
      <c r="AY36" s="110"/>
      <c r="AZ36" s="110"/>
      <c r="BA36" s="110"/>
      <c r="BB36" s="821"/>
      <c r="BC36" s="822"/>
      <c r="BD36" s="820"/>
      <c r="BG36" s="1"/>
    </row>
    <row r="37" spans="3:63" ht="17.25" customHeight="1">
      <c r="C37" s="775"/>
      <c r="D37" s="773"/>
      <c r="E37" s="773"/>
      <c r="F37" s="773"/>
      <c r="G37" s="893"/>
      <c r="H37" s="887" t="s">
        <v>1095</v>
      </c>
      <c r="I37" s="888"/>
      <c r="J37" s="888"/>
      <c r="K37" s="888"/>
      <c r="L37" s="888"/>
      <c r="M37" s="888"/>
      <c r="N37" s="888"/>
      <c r="O37" s="888"/>
      <c r="P37" s="888"/>
      <c r="Q37" s="888"/>
      <c r="R37" s="888"/>
      <c r="S37" s="889">
        <v>2120</v>
      </c>
      <c r="T37" s="889"/>
      <c r="U37" s="889"/>
      <c r="V37" s="890"/>
      <c r="W37" s="835">
        <v>1</v>
      </c>
      <c r="X37" s="836"/>
      <c r="Y37" s="837">
        <f>S37*W37</f>
        <v>2120</v>
      </c>
      <c r="Z37" s="714"/>
      <c r="AA37" s="810"/>
      <c r="AC37" s="141"/>
      <c r="AD37" s="134" t="s">
        <v>1088</v>
      </c>
      <c r="AE37" s="110" t="s">
        <v>1152</v>
      </c>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821"/>
      <c r="BC37" s="822"/>
      <c r="BD37" s="820"/>
      <c r="BG37" s="1"/>
    </row>
    <row r="38" spans="3:63" ht="17.25" customHeight="1">
      <c r="C38" s="775"/>
      <c r="D38" s="773"/>
      <c r="E38" s="773"/>
      <c r="F38" s="773"/>
      <c r="G38" s="893"/>
      <c r="H38" s="887" t="s">
        <v>1096</v>
      </c>
      <c r="I38" s="888"/>
      <c r="J38" s="888"/>
      <c r="K38" s="888"/>
      <c r="L38" s="888"/>
      <c r="M38" s="888"/>
      <c r="N38" s="888"/>
      <c r="O38" s="888"/>
      <c r="P38" s="888"/>
      <c r="Q38" s="888"/>
      <c r="R38" s="888"/>
      <c r="S38" s="889">
        <v>2120</v>
      </c>
      <c r="T38" s="889"/>
      <c r="U38" s="889"/>
      <c r="V38" s="890"/>
      <c r="W38" s="835">
        <v>1</v>
      </c>
      <c r="X38" s="836"/>
      <c r="Y38" s="837">
        <f>S38*W38</f>
        <v>2120</v>
      </c>
      <c r="Z38" s="714"/>
      <c r="AA38" s="810"/>
      <c r="AC38" s="141"/>
      <c r="AD38" s="110"/>
      <c r="AE38" s="110"/>
      <c r="AF38" s="110" t="s">
        <v>1107</v>
      </c>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823"/>
      <c r="BC38" s="824"/>
      <c r="BD38" s="825"/>
      <c r="BG38" s="1"/>
    </row>
    <row r="39" spans="3:63" ht="17.25" customHeight="1">
      <c r="C39" s="775"/>
      <c r="D39" s="773"/>
      <c r="E39" s="773"/>
      <c r="F39" s="773"/>
      <c r="G39" s="893"/>
      <c r="H39" s="887" t="s">
        <v>1097</v>
      </c>
      <c r="I39" s="888"/>
      <c r="J39" s="888"/>
      <c r="K39" s="888"/>
      <c r="L39" s="888"/>
      <c r="M39" s="888"/>
      <c r="N39" s="888"/>
      <c r="O39" s="888"/>
      <c r="P39" s="888"/>
      <c r="Q39" s="888"/>
      <c r="R39" s="888"/>
      <c r="S39" s="889">
        <v>3110</v>
      </c>
      <c r="T39" s="889"/>
      <c r="U39" s="889"/>
      <c r="V39" s="890"/>
      <c r="W39" s="835">
        <v>1</v>
      </c>
      <c r="X39" s="836"/>
      <c r="Y39" s="837">
        <f>S39*W39</f>
        <v>3110</v>
      </c>
      <c r="Z39" s="714"/>
      <c r="AA39" s="810"/>
      <c r="AC39" s="141"/>
      <c r="AD39" s="110"/>
      <c r="AE39" s="110"/>
      <c r="AF39" s="110" t="s">
        <v>1127</v>
      </c>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60"/>
      <c r="BC39" s="160"/>
      <c r="BD39" s="160"/>
      <c r="BG39" s="1"/>
    </row>
    <row r="40" spans="3:63" ht="17.25" customHeight="1" thickBot="1">
      <c r="C40" s="865"/>
      <c r="D40" s="789"/>
      <c r="E40" s="789"/>
      <c r="F40" s="789"/>
      <c r="G40" s="866"/>
      <c r="H40" s="838" t="s">
        <v>265</v>
      </c>
      <c r="I40" s="839"/>
      <c r="J40" s="839"/>
      <c r="K40" s="839"/>
      <c r="L40" s="839"/>
      <c r="M40" s="839"/>
      <c r="N40" s="839"/>
      <c r="O40" s="839"/>
      <c r="P40" s="839"/>
      <c r="Q40" s="839"/>
      <c r="R40" s="839"/>
      <c r="S40" s="840"/>
      <c r="T40" s="840"/>
      <c r="U40" s="840"/>
      <c r="V40" s="841"/>
      <c r="W40" s="842">
        <f>SUM($W$33:$Z$34)+SUM(Y36:AA39)</f>
        <v>23690</v>
      </c>
      <c r="X40" s="843"/>
      <c r="Y40" s="843"/>
      <c r="Z40" s="843"/>
      <c r="AA40" s="894"/>
      <c r="AC40" s="141"/>
      <c r="AI40" s="110"/>
      <c r="AJ40" s="110"/>
      <c r="AK40" s="110"/>
      <c r="AL40" s="110"/>
      <c r="AM40" s="110"/>
      <c r="AN40" s="110"/>
      <c r="AO40" s="110"/>
      <c r="AP40" s="110"/>
      <c r="AQ40" s="110"/>
      <c r="AR40" s="110"/>
      <c r="AS40" s="110"/>
      <c r="AT40" s="110"/>
      <c r="AU40" s="110"/>
      <c r="AV40" s="110"/>
      <c r="AW40" s="110"/>
      <c r="AX40" s="110"/>
      <c r="AY40" s="110"/>
      <c r="AZ40" s="110"/>
      <c r="BA40" s="110"/>
      <c r="BB40" s="161"/>
      <c r="BC40" s="162"/>
      <c r="BD40" s="161"/>
    </row>
    <row r="41" spans="3:63" ht="17.25" customHeight="1" thickBot="1">
      <c r="C41" s="856" t="s">
        <v>435</v>
      </c>
      <c r="D41" s="857"/>
      <c r="E41" s="857"/>
      <c r="F41" s="857"/>
      <c r="G41" s="858"/>
      <c r="H41" s="646"/>
      <c r="I41" s="647"/>
      <c r="J41" s="647"/>
      <c r="K41" s="647"/>
      <c r="L41" s="647"/>
      <c r="M41" s="859"/>
      <c r="N41" s="860" t="s">
        <v>171</v>
      </c>
      <c r="O41" s="861"/>
      <c r="P41" s="862" t="s">
        <v>1024</v>
      </c>
      <c r="Q41" s="863"/>
      <c r="R41" s="863"/>
      <c r="S41" s="863"/>
      <c r="T41" s="646" t="s">
        <v>1144</v>
      </c>
      <c r="U41" s="648"/>
      <c r="V41" s="648"/>
      <c r="W41" s="648"/>
      <c r="X41" s="648"/>
      <c r="Y41" s="648"/>
      <c r="Z41" s="648"/>
      <c r="AA41" s="653"/>
      <c r="AC41" s="141"/>
      <c r="AD41" s="171" t="s">
        <v>1089</v>
      </c>
      <c r="AE41" s="110" t="s">
        <v>1154</v>
      </c>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61"/>
      <c r="BC41" s="161"/>
      <c r="BD41" s="161"/>
    </row>
    <row r="42" spans="3:63" ht="17.25" customHeight="1" thickBot="1">
      <c r="AC42" s="141"/>
      <c r="AI42" s="110"/>
      <c r="AJ42" s="110"/>
      <c r="AK42" s="110"/>
      <c r="AL42" s="110"/>
      <c r="AM42" s="110"/>
      <c r="AN42" s="110"/>
      <c r="AO42" s="110"/>
      <c r="AP42" s="110"/>
      <c r="AQ42" s="110"/>
      <c r="AR42" s="110"/>
      <c r="AS42" s="110"/>
      <c r="AT42" s="110"/>
      <c r="AU42" s="110"/>
      <c r="AV42" s="110"/>
      <c r="AW42" s="110"/>
      <c r="AX42" s="110"/>
      <c r="AY42" s="110"/>
      <c r="AZ42" s="110"/>
      <c r="BA42" s="110"/>
      <c r="BB42" s="161"/>
      <c r="BC42" s="161"/>
      <c r="BD42" s="161"/>
    </row>
    <row r="43" spans="3:63" ht="17.25" customHeight="1">
      <c r="C43" s="864" t="s">
        <v>1019</v>
      </c>
      <c r="D43" s="800"/>
      <c r="E43" s="800"/>
      <c r="F43" s="800"/>
      <c r="G43" s="801"/>
      <c r="H43" s="625" t="s">
        <v>1020</v>
      </c>
      <c r="I43" s="626"/>
      <c r="J43" s="626"/>
      <c r="K43" s="626"/>
      <c r="L43" s="626"/>
      <c r="M43" s="626"/>
      <c r="N43" s="627" t="s">
        <v>1145</v>
      </c>
      <c r="O43" s="627"/>
      <c r="P43" s="627"/>
      <c r="Q43" s="627"/>
      <c r="R43" s="627"/>
      <c r="S43" s="627"/>
      <c r="T43" s="627"/>
      <c r="U43" s="627"/>
      <c r="V43" s="627"/>
      <c r="W43" s="627"/>
      <c r="X43" s="627"/>
      <c r="Y43" s="627"/>
      <c r="Z43" s="627"/>
      <c r="AA43" s="114"/>
      <c r="AC43" s="141"/>
      <c r="AD43" s="134" t="s">
        <v>1090</v>
      </c>
      <c r="AE43" s="110" t="s">
        <v>1155</v>
      </c>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61"/>
      <c r="BC43" s="161"/>
      <c r="BD43" s="161"/>
    </row>
    <row r="44" spans="3:63" ht="17.25" customHeight="1">
      <c r="C44" s="802"/>
      <c r="D44" s="803"/>
      <c r="E44" s="803"/>
      <c r="F44" s="803"/>
      <c r="G44" s="804"/>
      <c r="H44" s="654" t="s">
        <v>1021</v>
      </c>
      <c r="I44" s="655"/>
      <c r="J44" s="655"/>
      <c r="K44" s="655"/>
      <c r="L44" s="655"/>
      <c r="M44" s="655"/>
      <c r="N44" s="867" t="s">
        <v>1146</v>
      </c>
      <c r="O44" s="657"/>
      <c r="P44" s="657"/>
      <c r="Q44" s="657"/>
      <c r="R44" s="657"/>
      <c r="S44" s="657"/>
      <c r="T44" s="657"/>
      <c r="U44" s="657"/>
      <c r="V44" s="657"/>
      <c r="W44" s="657"/>
      <c r="X44" s="657"/>
      <c r="Y44" s="657"/>
      <c r="Z44" s="657"/>
      <c r="AA44" s="115"/>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845" t="s">
        <v>1115</v>
      </c>
      <c r="BC44" s="846"/>
      <c r="BD44" s="847"/>
    </row>
    <row r="45" spans="3:63" ht="17.25" customHeight="1">
      <c r="C45" s="802"/>
      <c r="D45" s="803"/>
      <c r="E45" s="803"/>
      <c r="F45" s="803"/>
      <c r="G45" s="804"/>
      <c r="H45" s="116" t="s">
        <v>1022</v>
      </c>
      <c r="I45" s="117"/>
      <c r="J45" s="117"/>
      <c r="K45" s="117"/>
      <c r="L45" s="117"/>
      <c r="M45" s="21"/>
      <c r="N45" s="21"/>
      <c r="O45" s="21"/>
      <c r="P45" s="117"/>
      <c r="Q45" s="117"/>
      <c r="R45" s="117"/>
      <c r="S45" s="117"/>
      <c r="T45" s="117"/>
      <c r="U45" s="117"/>
      <c r="V45" s="117"/>
      <c r="W45" s="117"/>
      <c r="X45" s="117"/>
      <c r="Y45" s="117"/>
      <c r="Z45" s="21"/>
      <c r="AA45" s="27"/>
      <c r="AC45" s="141"/>
      <c r="AD45" s="135" t="s">
        <v>1091</v>
      </c>
      <c r="AE45" s="129" t="s">
        <v>1156</v>
      </c>
      <c r="AF45" s="110"/>
      <c r="AG45" s="110"/>
      <c r="AH45" s="110"/>
      <c r="AI45" s="136"/>
      <c r="AJ45" s="136"/>
      <c r="AK45" s="136"/>
      <c r="AL45" s="136"/>
      <c r="AM45" s="136"/>
      <c r="AN45" s="136"/>
      <c r="AO45" s="136"/>
      <c r="AP45" s="136"/>
      <c r="AQ45" s="136"/>
      <c r="AR45" s="136"/>
      <c r="AS45" s="136"/>
      <c r="AT45" s="136"/>
      <c r="AU45" s="136"/>
      <c r="AV45" s="136"/>
      <c r="AW45" s="136"/>
      <c r="AX45" s="136"/>
      <c r="AY45" s="136"/>
      <c r="AZ45" s="136"/>
      <c r="BA45" s="136"/>
      <c r="BB45" s="848" t="s">
        <v>640</v>
      </c>
      <c r="BC45" s="849"/>
      <c r="BD45" s="850"/>
    </row>
    <row r="46" spans="3:63" ht="17.25" customHeight="1" thickBot="1">
      <c r="C46" s="865"/>
      <c r="D46" s="789"/>
      <c r="E46" s="789"/>
      <c r="F46" s="789"/>
      <c r="G46" s="866"/>
      <c r="H46" s="118" t="s">
        <v>1023</v>
      </c>
      <c r="I46" s="119"/>
      <c r="J46" s="119"/>
      <c r="K46" s="93"/>
      <c r="L46" s="119"/>
      <c r="M46" s="93"/>
      <c r="N46" s="93"/>
      <c r="O46" s="93"/>
      <c r="P46" s="119"/>
      <c r="Q46" s="119"/>
      <c r="R46" s="119"/>
      <c r="S46" s="119"/>
      <c r="T46" s="119"/>
      <c r="U46" s="119"/>
      <c r="V46" s="119"/>
      <c r="W46" s="119"/>
      <c r="X46" s="119"/>
      <c r="Y46" s="119"/>
      <c r="Z46" s="93"/>
      <c r="AA46" s="94"/>
      <c r="AC46" s="141"/>
      <c r="AD46" s="110"/>
      <c r="AF46" s="110" t="s">
        <v>1128</v>
      </c>
      <c r="AG46" s="110"/>
      <c r="AH46" s="110"/>
      <c r="AI46" s="136"/>
      <c r="AJ46" s="136"/>
      <c r="AK46" s="136"/>
      <c r="AL46" s="136"/>
      <c r="AM46" s="136"/>
      <c r="AN46" s="136"/>
      <c r="AO46" s="136"/>
      <c r="AP46" s="136"/>
      <c r="AQ46" s="136"/>
      <c r="AR46" s="136"/>
      <c r="AS46" s="136"/>
      <c r="AT46" s="136"/>
      <c r="AU46" s="136"/>
      <c r="AV46" s="136"/>
      <c r="AW46" s="136"/>
      <c r="AX46" s="136"/>
      <c r="AY46" s="136"/>
      <c r="AZ46" s="136"/>
      <c r="BA46" s="136"/>
      <c r="BB46" s="851"/>
      <c r="BC46" s="852"/>
      <c r="BD46" s="850"/>
      <c r="BJ46" s="39"/>
      <c r="BK46" s="39"/>
    </row>
    <row r="47" spans="3:63" ht="17.25" customHeight="1">
      <c r="C47" s="881" t="s">
        <v>1157</v>
      </c>
      <c r="D47" s="882"/>
      <c r="E47" s="882"/>
      <c r="F47" s="882"/>
      <c r="G47" s="883"/>
      <c r="H47" s="583" t="s">
        <v>1160</v>
      </c>
      <c r="I47" s="584"/>
      <c r="J47" s="584"/>
      <c r="K47" s="584"/>
      <c r="L47" s="584"/>
      <c r="M47" s="584"/>
      <c r="N47" s="584"/>
      <c r="O47" s="584"/>
      <c r="P47" s="584"/>
      <c r="Q47" s="584"/>
      <c r="R47" s="584"/>
      <c r="S47" s="584"/>
      <c r="T47" s="584"/>
      <c r="U47" s="584"/>
      <c r="V47" s="584"/>
      <c r="W47" s="584"/>
      <c r="X47" s="584"/>
      <c r="Y47" s="584"/>
      <c r="Z47" s="584"/>
      <c r="AA47" s="585"/>
      <c r="AD47" s="110"/>
      <c r="AE47" s="110"/>
      <c r="AF47" s="110" t="s">
        <v>1129</v>
      </c>
      <c r="AG47" s="110"/>
      <c r="AH47" s="110"/>
      <c r="AI47" s="136"/>
      <c r="AJ47" s="136"/>
      <c r="AK47" s="136"/>
      <c r="AL47" s="136"/>
      <c r="AM47" s="136"/>
      <c r="AN47" s="136"/>
      <c r="AO47" s="136"/>
      <c r="AP47" s="136"/>
      <c r="AQ47" s="136"/>
      <c r="AR47" s="136"/>
      <c r="AS47" s="136"/>
      <c r="AT47" s="136"/>
      <c r="AU47" s="136"/>
      <c r="AV47" s="136"/>
      <c r="AW47" s="136"/>
      <c r="AX47" s="136"/>
      <c r="AY47" s="136"/>
      <c r="AZ47" s="136"/>
      <c r="BA47" s="136"/>
      <c r="BB47" s="851"/>
      <c r="BC47" s="852"/>
      <c r="BD47" s="850"/>
      <c r="BJ47" s="39"/>
      <c r="BK47" s="39"/>
    </row>
    <row r="48" spans="3:63" ht="17.25" customHeight="1">
      <c r="C48" s="884"/>
      <c r="D48" s="885"/>
      <c r="E48" s="885"/>
      <c r="F48" s="885"/>
      <c r="G48" s="886"/>
      <c r="H48" s="413"/>
      <c r="I48" s="408"/>
      <c r="J48" s="408"/>
      <c r="K48" s="408"/>
      <c r="L48" s="408"/>
      <c r="M48" s="408"/>
      <c r="N48" s="408"/>
      <c r="O48" s="408"/>
      <c r="P48" s="408"/>
      <c r="Q48" s="408"/>
      <c r="R48" s="408"/>
      <c r="S48" s="408"/>
      <c r="T48" s="408"/>
      <c r="U48" s="408"/>
      <c r="V48" s="408"/>
      <c r="W48" s="408"/>
      <c r="X48" s="408"/>
      <c r="Y48" s="408"/>
      <c r="Z48" s="408"/>
      <c r="AA48" s="414"/>
      <c r="AD48" s="89"/>
      <c r="AE48" s="147"/>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853"/>
      <c r="BC48" s="854"/>
      <c r="BD48" s="855"/>
    </row>
    <row r="49" spans="1:104" ht="17.25" customHeight="1">
      <c r="C49" s="884"/>
      <c r="D49" s="885"/>
      <c r="E49" s="885"/>
      <c r="F49" s="885"/>
      <c r="G49" s="886"/>
      <c r="H49" s="600" t="s">
        <v>1158</v>
      </c>
      <c r="I49" s="601"/>
      <c r="J49" s="601"/>
      <c r="K49" s="601"/>
      <c r="L49" s="602" t="s">
        <v>1161</v>
      </c>
      <c r="M49" s="603"/>
      <c r="N49" s="603"/>
      <c r="O49" s="603"/>
      <c r="P49" s="603"/>
      <c r="Q49" s="603"/>
      <c r="R49" s="604"/>
      <c r="S49" s="608" t="s">
        <v>1159</v>
      </c>
      <c r="T49" s="609"/>
      <c r="U49" s="612" t="s">
        <v>1162</v>
      </c>
      <c r="V49" s="613"/>
      <c r="W49" s="613"/>
      <c r="X49" s="613"/>
      <c r="Y49" s="613"/>
      <c r="Z49" s="613"/>
      <c r="AA49" s="614"/>
      <c r="AD49" s="89"/>
      <c r="AE49" s="147"/>
      <c r="AF49" s="137"/>
      <c r="AG49" s="137"/>
      <c r="AH49" s="137"/>
      <c r="AI49" s="110"/>
      <c r="AJ49" s="110"/>
      <c r="AK49" s="110"/>
      <c r="AL49" s="137"/>
      <c r="AM49" s="137"/>
      <c r="AN49" s="137"/>
      <c r="AO49" s="110"/>
      <c r="AP49" s="137"/>
      <c r="AQ49" s="137"/>
      <c r="AR49" s="137"/>
      <c r="AS49" s="137"/>
      <c r="AT49" s="137"/>
      <c r="AU49" s="137"/>
      <c r="AV49" s="137"/>
      <c r="AW49" s="137"/>
      <c r="AX49" s="137"/>
      <c r="AY49" s="137"/>
      <c r="AZ49" s="137"/>
      <c r="BA49" s="137"/>
      <c r="BB49" s="109"/>
      <c r="BC49" s="109"/>
      <c r="BD49" s="109"/>
    </row>
    <row r="50" spans="1:104" ht="13.65" customHeight="1"/>
    <row r="51" spans="1:104" ht="13.65" customHeight="1">
      <c r="C51" s="869" t="s">
        <v>44</v>
      </c>
      <c r="D51" s="869"/>
      <c r="E51" s="869"/>
      <c r="F51" s="869"/>
      <c r="G51" s="869"/>
      <c r="H51" s="869"/>
      <c r="I51" s="869"/>
      <c r="J51" s="869"/>
      <c r="K51" s="869"/>
      <c r="L51" s="869"/>
      <c r="M51" s="869"/>
      <c r="N51" s="869"/>
      <c r="O51" s="869"/>
      <c r="P51" s="869"/>
      <c r="Q51" s="869"/>
      <c r="R51" s="869"/>
      <c r="S51" s="869"/>
      <c r="T51" s="869"/>
      <c r="U51" s="869"/>
      <c r="V51" s="869"/>
      <c r="W51" s="869"/>
      <c r="X51" s="869"/>
      <c r="Y51" s="869"/>
      <c r="Z51" s="869"/>
      <c r="AA51" s="869"/>
      <c r="AB51" s="869"/>
      <c r="AC51" s="142"/>
      <c r="AD51" s="869" t="s">
        <v>44</v>
      </c>
      <c r="AE51" s="869"/>
      <c r="AF51" s="869"/>
      <c r="AG51" s="869"/>
      <c r="AH51" s="869"/>
      <c r="AI51" s="869"/>
      <c r="AJ51" s="869"/>
      <c r="AK51" s="869"/>
      <c r="AL51" s="869"/>
      <c r="AM51" s="869"/>
      <c r="AN51" s="869"/>
      <c r="AO51" s="869"/>
      <c r="AP51" s="869"/>
      <c r="AQ51" s="869"/>
      <c r="AR51" s="869"/>
      <c r="AS51" s="869"/>
      <c r="AT51" s="869"/>
      <c r="AU51" s="869"/>
      <c r="AV51" s="869"/>
      <c r="AW51" s="869"/>
      <c r="AX51" s="869"/>
      <c r="AY51" s="869"/>
      <c r="AZ51" s="869"/>
      <c r="BA51" s="869"/>
      <c r="BB51" s="869"/>
      <c r="BC51" s="869"/>
      <c r="BD51" s="869"/>
    </row>
    <row r="52" spans="1:104" ht="13.65" customHeight="1">
      <c r="C52" s="869" t="s">
        <v>641</v>
      </c>
      <c r="D52" s="869"/>
      <c r="E52" s="869"/>
      <c r="F52" s="869"/>
      <c r="G52" s="869"/>
      <c r="H52" s="869"/>
      <c r="I52" s="869"/>
      <c r="J52" s="869"/>
      <c r="K52" s="869"/>
      <c r="L52" s="869"/>
      <c r="M52" s="869"/>
      <c r="N52" s="869"/>
      <c r="O52" s="869"/>
      <c r="P52" s="869"/>
      <c r="Q52" s="869"/>
      <c r="R52" s="869"/>
      <c r="S52" s="869"/>
      <c r="T52" s="869"/>
      <c r="U52" s="869"/>
      <c r="V52" s="869"/>
      <c r="W52" s="869"/>
      <c r="X52" s="869"/>
      <c r="Y52" s="869"/>
      <c r="Z52" s="869"/>
      <c r="AA52" s="869"/>
      <c r="AB52" s="869"/>
      <c r="AC52" s="142"/>
      <c r="AD52" s="869" t="s">
        <v>45</v>
      </c>
      <c r="AE52" s="869"/>
      <c r="AF52" s="869"/>
      <c r="AG52" s="869"/>
      <c r="AH52" s="869"/>
      <c r="AI52" s="869"/>
      <c r="AJ52" s="869"/>
      <c r="AK52" s="869"/>
      <c r="AL52" s="869"/>
      <c r="AM52" s="869"/>
      <c r="AN52" s="869"/>
      <c r="AO52" s="869"/>
      <c r="AP52" s="869"/>
      <c r="AQ52" s="869"/>
      <c r="AR52" s="869"/>
      <c r="AS52" s="869"/>
      <c r="AT52" s="869"/>
      <c r="AU52" s="869"/>
      <c r="AV52" s="869"/>
      <c r="AW52" s="869"/>
      <c r="AX52" s="869"/>
      <c r="AY52" s="869"/>
      <c r="AZ52" s="869"/>
      <c r="BA52" s="869"/>
      <c r="BB52" s="869"/>
      <c r="BC52" s="869"/>
      <c r="BD52" s="869"/>
    </row>
    <row r="53" spans="1:104" ht="13.65" customHeight="1">
      <c r="C53" s="869" t="s">
        <v>642</v>
      </c>
      <c r="D53" s="869"/>
      <c r="E53" s="869"/>
      <c r="F53" s="869"/>
      <c r="G53" s="869"/>
      <c r="H53" s="869"/>
      <c r="I53" s="869"/>
      <c r="J53" s="869"/>
      <c r="K53" s="869"/>
      <c r="L53" s="869"/>
      <c r="M53" s="869"/>
      <c r="N53" s="869"/>
      <c r="O53" s="869"/>
      <c r="P53" s="869"/>
      <c r="Q53" s="869"/>
      <c r="R53" s="869"/>
      <c r="S53" s="869"/>
      <c r="T53" s="869"/>
      <c r="U53" s="869"/>
      <c r="V53" s="869"/>
      <c r="W53" s="869"/>
      <c r="X53" s="869"/>
      <c r="Y53" s="869"/>
      <c r="Z53" s="869"/>
      <c r="AA53" s="869"/>
      <c r="AB53" s="869"/>
      <c r="AC53" s="142"/>
      <c r="AD53" s="869" t="s">
        <v>46</v>
      </c>
      <c r="AE53" s="869"/>
      <c r="AF53" s="869"/>
      <c r="AG53" s="869"/>
      <c r="AH53" s="869"/>
      <c r="AI53" s="869"/>
      <c r="AJ53" s="869"/>
      <c r="AK53" s="869"/>
      <c r="AL53" s="869"/>
      <c r="AM53" s="869"/>
      <c r="AN53" s="869"/>
      <c r="AO53" s="869"/>
      <c r="AP53" s="869"/>
      <c r="AQ53" s="869"/>
      <c r="AR53" s="869"/>
      <c r="AS53" s="869"/>
      <c r="AT53" s="869"/>
      <c r="AU53" s="869"/>
      <c r="AV53" s="869"/>
      <c r="AW53" s="869"/>
      <c r="AX53" s="869"/>
      <c r="AY53" s="869"/>
      <c r="AZ53" s="869"/>
      <c r="BA53" s="869"/>
      <c r="BB53" s="869"/>
      <c r="BC53" s="869"/>
      <c r="BD53" s="869"/>
    </row>
    <row r="54" spans="1:104" ht="13.65" customHeight="1">
      <c r="C54" s="868" t="s">
        <v>1092</v>
      </c>
      <c r="D54" s="868"/>
      <c r="E54" s="868"/>
      <c r="F54" s="868"/>
      <c r="G54" s="868"/>
      <c r="H54" s="868"/>
      <c r="I54" s="868"/>
      <c r="J54" s="868"/>
      <c r="K54" s="868"/>
      <c r="L54" s="868"/>
      <c r="M54" s="868"/>
      <c r="N54" s="868"/>
      <c r="O54" s="868"/>
      <c r="P54" s="868"/>
      <c r="Q54" s="868"/>
      <c r="R54" s="868"/>
      <c r="S54" s="868"/>
      <c r="T54" s="868"/>
      <c r="U54" s="868"/>
      <c r="V54" s="868"/>
      <c r="W54" s="868"/>
      <c r="X54" s="868"/>
      <c r="Y54" s="868"/>
      <c r="Z54" s="868"/>
      <c r="AA54" s="868"/>
      <c r="AB54" s="868"/>
      <c r="AC54" s="142"/>
      <c r="AD54" s="868" t="s">
        <v>1093</v>
      </c>
      <c r="AE54" s="868"/>
      <c r="AF54" s="868"/>
      <c r="AG54" s="868"/>
      <c r="AH54" s="868"/>
      <c r="AI54" s="868"/>
      <c r="AJ54" s="868"/>
      <c r="AK54" s="868"/>
      <c r="AL54" s="868"/>
      <c r="AM54" s="868"/>
      <c r="AN54" s="868"/>
      <c r="AO54" s="868"/>
      <c r="AP54" s="868"/>
      <c r="AQ54" s="868"/>
      <c r="AR54" s="868"/>
      <c r="AS54" s="868"/>
      <c r="AT54" s="868"/>
      <c r="AU54" s="868"/>
      <c r="AV54" s="868"/>
      <c r="AW54" s="868"/>
      <c r="AX54" s="868"/>
      <c r="AY54" s="868"/>
      <c r="AZ54" s="868"/>
      <c r="BA54" s="868"/>
      <c r="BB54" s="868"/>
      <c r="BC54" s="868"/>
      <c r="BD54" s="868"/>
    </row>
    <row r="55" spans="1:104" ht="13.65" customHeight="1">
      <c r="C55" s="868"/>
      <c r="D55" s="868"/>
      <c r="E55" s="868"/>
      <c r="F55" s="868"/>
      <c r="G55" s="868"/>
      <c r="H55" s="868"/>
      <c r="I55" s="868"/>
      <c r="J55" s="868"/>
      <c r="K55" s="868"/>
      <c r="L55" s="868"/>
      <c r="M55" s="868"/>
      <c r="N55" s="868"/>
      <c r="O55" s="868"/>
      <c r="P55" s="868"/>
      <c r="Q55" s="868"/>
      <c r="R55" s="868"/>
      <c r="S55" s="868"/>
      <c r="T55" s="868"/>
      <c r="U55" s="868"/>
      <c r="V55" s="868"/>
      <c r="W55" s="868"/>
      <c r="X55" s="868"/>
      <c r="Y55" s="868"/>
      <c r="Z55" s="868"/>
      <c r="AA55" s="868"/>
      <c r="AB55" s="868"/>
      <c r="AC55" s="142"/>
      <c r="AD55" s="868"/>
      <c r="AE55" s="868"/>
      <c r="AF55" s="868"/>
      <c r="AG55" s="868"/>
      <c r="AH55" s="868"/>
      <c r="AI55" s="868"/>
      <c r="AJ55" s="868"/>
      <c r="AK55" s="868"/>
      <c r="AL55" s="868"/>
      <c r="AM55" s="868"/>
      <c r="AN55" s="868"/>
      <c r="AO55" s="868"/>
      <c r="AP55" s="868"/>
      <c r="AQ55" s="868"/>
      <c r="AR55" s="868"/>
      <c r="AS55" s="868"/>
      <c r="AT55" s="868"/>
      <c r="AU55" s="868"/>
      <c r="AV55" s="868"/>
      <c r="AW55" s="868"/>
      <c r="AX55" s="868"/>
      <c r="AY55" s="868"/>
      <c r="AZ55" s="868"/>
      <c r="BA55" s="868"/>
      <c r="BB55" s="868"/>
      <c r="BC55" s="868"/>
      <c r="BD55" s="868"/>
    </row>
    <row r="56" spans="1:104" ht="13.65" customHeight="1">
      <c r="C56" s="869" t="s">
        <v>643</v>
      </c>
      <c r="D56" s="869"/>
      <c r="E56" s="869"/>
      <c r="F56" s="869"/>
      <c r="G56" s="869"/>
      <c r="H56" s="869"/>
      <c r="I56" s="869"/>
      <c r="J56" s="869"/>
      <c r="K56" s="869"/>
      <c r="L56" s="869"/>
      <c r="M56" s="869"/>
      <c r="N56" s="869"/>
      <c r="O56" s="869"/>
      <c r="P56" s="869"/>
      <c r="Q56" s="869"/>
      <c r="R56" s="869"/>
      <c r="S56" s="869"/>
      <c r="T56" s="869"/>
      <c r="U56" s="869"/>
      <c r="V56" s="869"/>
      <c r="W56" s="869"/>
      <c r="X56" s="869"/>
      <c r="Y56" s="869"/>
      <c r="Z56" s="869"/>
      <c r="AA56" s="869"/>
      <c r="AB56" s="869"/>
      <c r="AC56" s="142"/>
      <c r="AD56" s="869" t="s">
        <v>47</v>
      </c>
      <c r="AE56" s="869"/>
      <c r="AF56" s="869"/>
      <c r="AG56" s="869"/>
      <c r="AH56" s="869"/>
      <c r="AI56" s="869"/>
      <c r="AJ56" s="869"/>
      <c r="AK56" s="869"/>
      <c r="AL56" s="869"/>
      <c r="AM56" s="869"/>
      <c r="AN56" s="869"/>
      <c r="AO56" s="869"/>
      <c r="AP56" s="869"/>
      <c r="AQ56" s="869"/>
      <c r="AR56" s="869"/>
      <c r="AS56" s="869"/>
      <c r="AT56" s="869"/>
      <c r="AU56" s="869"/>
      <c r="AV56" s="869"/>
      <c r="AW56" s="869"/>
      <c r="AX56" s="869"/>
      <c r="AY56" s="869"/>
      <c r="AZ56" s="869"/>
      <c r="BA56" s="869"/>
      <c r="BB56" s="869"/>
      <c r="BC56" s="869"/>
      <c r="BD56" s="869"/>
    </row>
    <row r="57" spans="1:104" ht="13.65" customHeight="1">
      <c r="B57" s="870"/>
      <c r="C57" s="676"/>
      <c r="D57" s="676"/>
      <c r="E57" s="676"/>
      <c r="F57" s="676"/>
      <c r="G57" s="676"/>
      <c r="H57" s="676"/>
      <c r="I57" s="676"/>
      <c r="J57" s="676"/>
      <c r="K57" s="676"/>
      <c r="L57" s="676"/>
      <c r="M57" s="676"/>
      <c r="N57" s="676"/>
      <c r="O57" s="676"/>
      <c r="P57" s="676"/>
      <c r="Q57" s="676"/>
      <c r="R57" s="676"/>
      <c r="S57" s="676"/>
      <c r="T57" s="676"/>
      <c r="U57" s="676"/>
      <c r="V57" s="676"/>
      <c r="W57" s="676"/>
      <c r="X57" s="676"/>
      <c r="Y57" s="676"/>
      <c r="Z57" s="676"/>
      <c r="AA57" s="676"/>
      <c r="AB57" s="676"/>
      <c r="AC57" s="143"/>
      <c r="AD57"/>
      <c r="AE57"/>
      <c r="AF57"/>
      <c r="AG57"/>
      <c r="AH57"/>
      <c r="AI57"/>
      <c r="AJ57"/>
      <c r="AK57"/>
      <c r="AL57"/>
      <c r="AM57"/>
      <c r="AN57"/>
      <c r="AO57"/>
      <c r="AP57"/>
      <c r="AQ57"/>
      <c r="AR57"/>
      <c r="AS57"/>
      <c r="AT57"/>
      <c r="AU57"/>
      <c r="AV57"/>
      <c r="AW57"/>
      <c r="AX57"/>
      <c r="AY57"/>
      <c r="AZ57"/>
      <c r="BA57"/>
      <c r="BB57"/>
      <c r="BC57"/>
      <c r="BD57"/>
    </row>
    <row r="58" spans="1:104" ht="17.25" hidden="1" customHeight="1">
      <c r="BK58" s="39"/>
      <c r="BL58" s="39"/>
    </row>
    <row r="59" spans="1:104" s="44" customFormat="1" ht="17.25" hidden="1" customHeight="1">
      <c r="B59" s="871" t="s">
        <v>279</v>
      </c>
      <c r="C59" s="50" t="s">
        <v>491</v>
      </c>
      <c r="D59" s="51"/>
      <c r="E59" s="51"/>
      <c r="F59" s="51"/>
      <c r="G59" s="52"/>
      <c r="H59" s="129"/>
      <c r="J59" s="50" t="s">
        <v>189</v>
      </c>
      <c r="K59" s="51"/>
      <c r="L59" s="51"/>
      <c r="M59" s="51"/>
      <c r="N59" s="51"/>
      <c r="O59" s="52"/>
      <c r="Q59" s="50" t="s">
        <v>190</v>
      </c>
      <c r="R59" s="51"/>
      <c r="S59" s="51"/>
      <c r="T59" s="51"/>
      <c r="U59" s="51"/>
      <c r="V59" s="51"/>
      <c r="W59" s="52"/>
      <c r="Y59" s="50" t="s">
        <v>219</v>
      </c>
      <c r="Z59" s="51"/>
      <c r="AA59" s="51"/>
      <c r="AB59" s="51"/>
      <c r="AC59" s="51"/>
      <c r="AD59" s="52"/>
      <c r="AF59" s="871" t="s">
        <v>278</v>
      </c>
      <c r="AG59" s="50" t="s">
        <v>493</v>
      </c>
      <c r="AH59" s="51"/>
      <c r="AI59" s="51"/>
      <c r="AJ59" s="51"/>
      <c r="AK59" s="52"/>
      <c r="AM59" s="50" t="s">
        <v>494</v>
      </c>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2"/>
      <c r="BN59" s="50" t="s">
        <v>200</v>
      </c>
      <c r="BO59" s="51"/>
      <c r="BP59" s="51"/>
      <c r="BQ59" s="51"/>
      <c r="BR59" s="51"/>
      <c r="BS59" s="51"/>
      <c r="BT59" s="51"/>
      <c r="BU59" s="51"/>
      <c r="BV59" s="51"/>
      <c r="BW59" s="51"/>
      <c r="BX59" s="52"/>
      <c r="BZ59" s="50" t="s">
        <v>48</v>
      </c>
      <c r="CA59" s="51"/>
      <c r="CB59" s="51"/>
      <c r="CC59" s="51"/>
      <c r="CD59" s="51"/>
      <c r="CE59" s="51"/>
      <c r="CF59" s="51"/>
      <c r="CG59" s="51"/>
      <c r="CH59" s="51"/>
      <c r="CI59" s="51"/>
      <c r="CJ59" s="51"/>
      <c r="CK59" s="51"/>
      <c r="CL59" s="51"/>
      <c r="CM59" s="51"/>
      <c r="CN59" s="52"/>
      <c r="CP59" s="50" t="s">
        <v>199</v>
      </c>
      <c r="CQ59" s="51"/>
      <c r="CR59" s="51"/>
      <c r="CS59" s="51"/>
      <c r="CT59" s="51"/>
      <c r="CU59" s="51"/>
      <c r="CV59" s="51"/>
      <c r="CW59" s="51"/>
      <c r="CX59" s="52"/>
    </row>
    <row r="60" spans="1:104" s="44" customFormat="1" ht="77.25" hidden="1" customHeight="1">
      <c r="B60" s="872"/>
      <c r="C60" s="47" t="s">
        <v>49</v>
      </c>
      <c r="D60" s="47" t="s">
        <v>280</v>
      </c>
      <c r="E60" s="53" t="s">
        <v>492</v>
      </c>
      <c r="F60" s="53" t="s">
        <v>413</v>
      </c>
      <c r="G60" s="65" t="s">
        <v>51</v>
      </c>
      <c r="H60" s="46" t="s">
        <v>438</v>
      </c>
      <c r="I60" s="46" t="s">
        <v>438</v>
      </c>
      <c r="J60" s="54" t="s">
        <v>78</v>
      </c>
      <c r="K60" s="55" t="s">
        <v>79</v>
      </c>
      <c r="L60" s="48" t="s">
        <v>495</v>
      </c>
      <c r="M60" s="53" t="s">
        <v>80</v>
      </c>
      <c r="N60" s="53" t="s">
        <v>81</v>
      </c>
      <c r="O60" s="53" t="s">
        <v>82</v>
      </c>
      <c r="P60" s="46" t="s">
        <v>438</v>
      </c>
      <c r="Q60" s="53" t="s">
        <v>32</v>
      </c>
      <c r="R60" s="53" t="s">
        <v>644</v>
      </c>
      <c r="S60" s="53" t="s">
        <v>33</v>
      </c>
      <c r="T60" s="53" t="s">
        <v>34</v>
      </c>
      <c r="U60" s="53" t="s">
        <v>645</v>
      </c>
      <c r="V60" s="53" t="s">
        <v>35</v>
      </c>
      <c r="W60" s="53" t="s">
        <v>83</v>
      </c>
      <c r="X60" s="46" t="s">
        <v>438</v>
      </c>
      <c r="Y60" s="47" t="s">
        <v>96</v>
      </c>
      <c r="Z60" s="47" t="s">
        <v>646</v>
      </c>
      <c r="AA60" s="47" t="s">
        <v>647</v>
      </c>
      <c r="AB60" s="47" t="s">
        <v>648</v>
      </c>
      <c r="AC60" s="47" t="s">
        <v>649</v>
      </c>
      <c r="AD60" s="47" t="s">
        <v>650</v>
      </c>
      <c r="AE60" s="46" t="s">
        <v>438</v>
      </c>
      <c r="AF60" s="872"/>
      <c r="AG60" s="47" t="s">
        <v>52</v>
      </c>
      <c r="AH60" s="53" t="s">
        <v>49</v>
      </c>
      <c r="AI60" s="53" t="s">
        <v>50</v>
      </c>
      <c r="AJ60" s="47" t="s">
        <v>53</v>
      </c>
      <c r="AK60" s="47" t="s">
        <v>54</v>
      </c>
      <c r="AL60" s="46" t="s">
        <v>438</v>
      </c>
      <c r="AM60" s="53" t="s">
        <v>282</v>
      </c>
      <c r="AN60" s="53" t="s">
        <v>651</v>
      </c>
      <c r="AO60" s="56" t="s">
        <v>168</v>
      </c>
      <c r="AP60" s="53" t="s">
        <v>426</v>
      </c>
      <c r="AQ60" s="53" t="s">
        <v>427</v>
      </c>
      <c r="AR60" s="53" t="s">
        <v>428</v>
      </c>
      <c r="AS60" s="53" t="s">
        <v>55</v>
      </c>
      <c r="AT60" s="53" t="s">
        <v>56</v>
      </c>
      <c r="AU60" s="53" t="s">
        <v>429</v>
      </c>
      <c r="AV60" s="47" t="s">
        <v>57</v>
      </c>
      <c r="AW60" s="53" t="s">
        <v>58</v>
      </c>
      <c r="AX60" s="57" t="s">
        <v>59</v>
      </c>
      <c r="AY60" s="53" t="s">
        <v>60</v>
      </c>
      <c r="AZ60" s="53" t="s">
        <v>61</v>
      </c>
      <c r="BA60" s="53" t="s">
        <v>652</v>
      </c>
      <c r="BB60" s="53" t="s">
        <v>62</v>
      </c>
      <c r="BC60" s="53" t="s">
        <v>63</v>
      </c>
      <c r="BD60" s="53" t="s">
        <v>64</v>
      </c>
      <c r="BE60" s="53" t="s">
        <v>97</v>
      </c>
      <c r="BF60" s="53" t="s">
        <v>170</v>
      </c>
      <c r="BG60" s="53" t="s">
        <v>182</v>
      </c>
      <c r="BH60" s="53" t="s">
        <v>653</v>
      </c>
      <c r="BI60" s="53" t="s">
        <v>65</v>
      </c>
      <c r="BJ60" s="53" t="s">
        <v>66</v>
      </c>
      <c r="BK60" s="53" t="s">
        <v>67</v>
      </c>
      <c r="BL60" s="53" t="s">
        <v>654</v>
      </c>
      <c r="BM60" s="46" t="s">
        <v>438</v>
      </c>
      <c r="BN60" s="53" t="s">
        <v>68</v>
      </c>
      <c r="BO60" s="58" t="s">
        <v>69</v>
      </c>
      <c r="BP60" s="59" t="s">
        <v>281</v>
      </c>
      <c r="BQ60" s="53" t="s">
        <v>70</v>
      </c>
      <c r="BR60" s="53" t="s">
        <v>71</v>
      </c>
      <c r="BS60" s="53" t="s">
        <v>72</v>
      </c>
      <c r="BT60" s="53" t="s">
        <v>73</v>
      </c>
      <c r="BU60" s="53" t="s">
        <v>74</v>
      </c>
      <c r="BV60" s="53" t="s">
        <v>75</v>
      </c>
      <c r="BW60" s="53" t="s">
        <v>76</v>
      </c>
      <c r="BX60" s="53" t="s">
        <v>77</v>
      </c>
      <c r="BY60" s="46" t="s">
        <v>438</v>
      </c>
      <c r="BZ60" s="53" t="s">
        <v>84</v>
      </c>
      <c r="CA60" s="53" t="s">
        <v>313</v>
      </c>
      <c r="CB60" s="53" t="s">
        <v>85</v>
      </c>
      <c r="CC60" s="53" t="s">
        <v>86</v>
      </c>
      <c r="CD60" s="53" t="s">
        <v>87</v>
      </c>
      <c r="CE60" s="53" t="s">
        <v>655</v>
      </c>
      <c r="CF60" s="53" t="s">
        <v>656</v>
      </c>
      <c r="CG60" s="53" t="s">
        <v>88</v>
      </c>
      <c r="CH60" s="53" t="s">
        <v>89</v>
      </c>
      <c r="CI60" s="53" t="s">
        <v>90</v>
      </c>
      <c r="CJ60" s="53" t="s">
        <v>91</v>
      </c>
      <c r="CK60" s="53" t="s">
        <v>92</v>
      </c>
      <c r="CL60" s="53" t="s">
        <v>93</v>
      </c>
      <c r="CM60" s="53" t="s">
        <v>94</v>
      </c>
      <c r="CN60" s="53" t="s">
        <v>95</v>
      </c>
      <c r="CO60" s="49" t="s">
        <v>438</v>
      </c>
      <c r="CP60" s="61" t="s">
        <v>495</v>
      </c>
      <c r="CQ60" s="61" t="s">
        <v>186</v>
      </c>
      <c r="CR60" s="61" t="s">
        <v>187</v>
      </c>
      <c r="CS60" s="76" t="s">
        <v>222</v>
      </c>
      <c r="CT60" s="62" t="s">
        <v>25</v>
      </c>
      <c r="CU60" s="77" t="s">
        <v>223</v>
      </c>
      <c r="CV60" s="78" t="s">
        <v>220</v>
      </c>
      <c r="CW60" s="78" t="s">
        <v>221</v>
      </c>
      <c r="CX60" s="61" t="s">
        <v>188</v>
      </c>
      <c r="CY60" s="46" t="s">
        <v>438</v>
      </c>
      <c r="CZ60" s="45" t="s">
        <v>98</v>
      </c>
    </row>
    <row r="61" spans="1:104" s="96" customFormat="1" ht="21.75" hidden="1" customHeight="1">
      <c r="B61" s="80" t="str">
        <f>CONCATENATE($C$61,$D$61,$E$61,$F$61,$G$61)</f>
        <v>***_**_東_Ａ１・Ｓ２</v>
      </c>
      <c r="C61" s="133" t="s">
        <v>1017</v>
      </c>
      <c r="D61" s="133" t="s">
        <v>1084</v>
      </c>
      <c r="E61" s="97" t="str">
        <f>VLOOKUP($W$12,$G$66:$I$76,3,FALSE)</f>
        <v>東_</v>
      </c>
      <c r="F61" s="98" t="str">
        <f>IF($T$25="","",$T$25)</f>
        <v>Ａ１</v>
      </c>
      <c r="G61" s="98" t="str">
        <f>SUBSTITUTE(G62,"Ｓ","・Ｓ")</f>
        <v>・Ｓ２</v>
      </c>
      <c r="J61" s="97" t="str">
        <f>IF($F$22="","",$F$22)</f>
        <v>１６</v>
      </c>
      <c r="K61" s="97" t="str">
        <f>VLOOKUP($J$61,$AC$66:$AF$115,4,FALSE)</f>
        <v>2016年</v>
      </c>
      <c r="L61" s="99">
        <v>39538</v>
      </c>
      <c r="M61" s="97">
        <f>DATEDIF($AO$61,$L$61,"y")</f>
        <v>17</v>
      </c>
      <c r="N61" s="97" t="str">
        <f>ASC(IF($F$25="","",$F$25))</f>
        <v>A2</v>
      </c>
      <c r="O61" s="97" t="str">
        <f>ASC(IF($F$27="","",$F$27))</f>
        <v>S3</v>
      </c>
      <c r="P61" s="81"/>
      <c r="Q61" s="100" t="str">
        <f>ASC(IF($N$23="","",$N$23))</f>
        <v/>
      </c>
      <c r="R61" s="100" t="str">
        <f>ASC(IF($N$25="","",$N$25))</f>
        <v>S2</v>
      </c>
      <c r="S61" s="100" t="str">
        <f>ASC(IF($N$27="","",$N$27))</f>
        <v>A1</v>
      </c>
      <c r="T61" s="100" t="str">
        <f>ASC(IF($O$27="","",$O$27))</f>
        <v/>
      </c>
      <c r="U61" s="100" t="str">
        <f>ASC(IF($O$25="","",$O$25))</f>
        <v/>
      </c>
      <c r="V61" s="100" t="str">
        <f>ASC(IF($O$23="","",$O$23))</f>
        <v/>
      </c>
      <c r="W61" s="82">
        <f>IF($M$30="","",$M$30)</f>
        <v>2</v>
      </c>
      <c r="X61" s="81"/>
      <c r="Y61" s="100"/>
      <c r="Z61" s="100"/>
      <c r="AA61" s="100"/>
      <c r="AB61" s="100"/>
      <c r="AC61" s="144"/>
      <c r="AD61" s="100"/>
      <c r="AE61" s="84"/>
      <c r="AF61" s="83" t="str">
        <f>CONCATENATE($AG$61,$AH$61,$AI$61,$AJ$61,$AK$61)</f>
        <v>20_***_**_</v>
      </c>
      <c r="AG61" s="128" t="s">
        <v>1108</v>
      </c>
      <c r="AH61" s="97" t="str">
        <f>IF($C$61="","",$C$61)</f>
        <v>***_</v>
      </c>
      <c r="AI61" s="97" t="str">
        <f>IF($D$61="","",$D$61)</f>
        <v>**_</v>
      </c>
      <c r="AJ61" s="97"/>
      <c r="AK61" s="97"/>
      <c r="AL61" s="84"/>
      <c r="AM61" s="100" t="str">
        <f>IF($I$12="","",$I$12)</f>
        <v>資格　取太郎</v>
      </c>
      <c r="AN61" s="100" t="str">
        <f>IF($I$11="","",$I$11)</f>
        <v>しかく　とりたろう</v>
      </c>
      <c r="AO61" s="101">
        <f>DATE($AP$61,$AQ$61,$AR$61)</f>
        <v>32964</v>
      </c>
      <c r="AP61" s="100">
        <f>IF($K$13="","",$K$13)</f>
        <v>1990</v>
      </c>
      <c r="AQ61" s="100">
        <f>IF($O$13="","",$O$13)</f>
        <v>4</v>
      </c>
      <c r="AR61" s="100">
        <f>IF($R$13="","",$R$13)</f>
        <v>1</v>
      </c>
      <c r="AS61" s="100">
        <f ca="1">DATEDIF($AO$61,$B$100,"Y")</f>
        <v>36</v>
      </c>
      <c r="AT61" s="100" t="str">
        <f>IF($Y$13="","",$Y$13)</f>
        <v/>
      </c>
      <c r="AU61" s="100" t="str">
        <f>IF($H$14="","",$H$14)</f>
        <v>〇〇サッシ商会株式会社</v>
      </c>
      <c r="AV61" s="100"/>
      <c r="AW61" s="100" t="str">
        <f>IF($I$18="","",$I$18)</f>
        <v>***-****</v>
      </c>
      <c r="AX61" s="100" t="e">
        <f>VLOOKUP($AY$61,$L$66:$O$112,4,FALSE)</f>
        <v>#N/A</v>
      </c>
      <c r="AY61" s="100" t="str">
        <f>IF($H$19="","",$H$19)</f>
        <v>東京都港区西新橋〇－〇〇－〇　□□ビル</v>
      </c>
      <c r="AZ61" s="100" t="str">
        <f>IF($K$19="","",$K$19)</f>
        <v/>
      </c>
      <c r="BA61" s="100" t="str">
        <f>IF($O$19="","",$O$19)</f>
        <v/>
      </c>
      <c r="BB61" s="100" t="str">
        <f>IF($U$19="","",$U$19)</f>
        <v/>
      </c>
      <c r="BC61" s="100" t="str">
        <f>IF($J$20="","",$J$20)</f>
        <v>03-****-****</v>
      </c>
      <c r="BD61" s="100" t="str">
        <f>IF($T$20="","",$T$20)</f>
        <v>03-****-****</v>
      </c>
      <c r="BE61" s="100" t="str">
        <f>IF($N$44="","",$N$44)</f>
        <v>△△△＠□□</v>
      </c>
      <c r="BF61" s="100" t="str">
        <f>IF($H$15="","",$H$15)</f>
        <v>営業部</v>
      </c>
      <c r="BG61" s="100" t="str">
        <f>IF($H$16="","",$H$16)</f>
        <v>営業</v>
      </c>
      <c r="BH61" s="101">
        <f>DATE($BI$61,$BJ$61,$BK$61)</f>
        <v>40269</v>
      </c>
      <c r="BI61" s="100">
        <f>IF($U$15="","",$U$15)</f>
        <v>2010</v>
      </c>
      <c r="BJ61" s="100">
        <f>IF($X$15="","",$X$15)</f>
        <v>4</v>
      </c>
      <c r="BK61" s="100">
        <f>IF($Z$15="","",$Z$15)</f>
        <v>1</v>
      </c>
      <c r="BL61" s="102">
        <f ca="1">IFERROR(DATEDIF($BH$61,$B$100,"Y"),"")</f>
        <v>16</v>
      </c>
      <c r="BM61" s="81"/>
      <c r="BN61" s="103" t="str">
        <f>IF($AW$61="","",$AW$61)</f>
        <v>***-****</v>
      </c>
      <c r="BO61" s="103" t="e">
        <f>IF($AX$61="","",$AX$61)</f>
        <v>#N/A</v>
      </c>
      <c r="BP61" s="100" t="str">
        <f>CONCATENATE($BQ$61,$BR$61,$BS$61,$BT$61)</f>
        <v>東京都港区西新橋〇－〇〇－〇　□□ビル</v>
      </c>
      <c r="BQ61" s="103" t="str">
        <f>IF($AY$61="","",$AY$61)</f>
        <v>東京都港区西新橋〇－〇〇－〇　□□ビル</v>
      </c>
      <c r="BR61" s="103" t="str">
        <f>IF($AZ$61="","",$AZ$61)</f>
        <v/>
      </c>
      <c r="BS61" s="103" t="str">
        <f>IF($BA$61="","",$BA$61)</f>
        <v/>
      </c>
      <c r="BT61" s="103" t="str">
        <f>IF($BB$61="","",$BB$61)</f>
        <v/>
      </c>
      <c r="BU61" s="103" t="str">
        <f>IF($BC$61="","",$BC$61)</f>
        <v>03-****-****</v>
      </c>
      <c r="BV61" s="103" t="str">
        <f>IF($T$18="","",$T$18)</f>
        <v/>
      </c>
      <c r="BW61" s="103" t="str">
        <f>IF($BD$61="","",$BD$61)</f>
        <v>03-****-****</v>
      </c>
      <c r="BX61" s="103" t="str">
        <f>IF($BE$61="","",$BE$61)</f>
        <v>△△△＠□□</v>
      </c>
      <c r="BZ61" s="104">
        <f>IF($W$33="","",$W$33)</f>
        <v>14000</v>
      </c>
      <c r="CA61" s="103" t="str">
        <f>IF($Z$23="","",$Z$23)</f>
        <v/>
      </c>
      <c r="CB61" s="103" t="str">
        <f>IF($Z$29="","",$Z$29)</f>
        <v/>
      </c>
      <c r="CC61" s="104" t="str">
        <f>IF($W$34="","",$W$34)</f>
        <v/>
      </c>
      <c r="CD61" s="104">
        <f>IF($W$36="","",$W$36)</f>
        <v>1</v>
      </c>
      <c r="CE61" s="104">
        <f>IF($W$37="","",$W$37)</f>
        <v>1</v>
      </c>
      <c r="CF61" s="104">
        <f>IF($W$38="","",$W$38)</f>
        <v>1</v>
      </c>
      <c r="CG61" s="104">
        <f>IF($W$39="","",$W$39)</f>
        <v>1</v>
      </c>
      <c r="CH61" s="104">
        <f>IF($W$40="","",$W$40)</f>
        <v>23690</v>
      </c>
      <c r="CI61" s="103" t="str">
        <f>IF($H$41="","",$H$41)</f>
        <v/>
      </c>
      <c r="CJ61" s="103" t="str">
        <f>IF($T$41="","",$T$41)</f>
        <v>〇〇銀行××支店</v>
      </c>
      <c r="CK61" s="103" t="str">
        <f>IF($H$47="","",$H$47)</f>
        <v>●●●●株式会社</v>
      </c>
      <c r="CL61" s="103" t="str">
        <f>IF($J$49="","",$J$49)</f>
        <v/>
      </c>
      <c r="CM61" s="103" t="str">
        <f>IF($R$49="","",$R$49)</f>
        <v/>
      </c>
      <c r="CN61" s="103" t="e">
        <f>IF(#REF!="","",#REF!)</f>
        <v>#REF!</v>
      </c>
      <c r="CO61" s="81"/>
      <c r="CP61" s="101">
        <f>IF($L$61="","",$L$61)</f>
        <v>39538</v>
      </c>
      <c r="CQ61" s="101">
        <f>DATE(5+YEAR($CP$61),MONTH($CP$61),DAY($CP$61))</f>
        <v>41364</v>
      </c>
      <c r="CR61" s="101">
        <f>DATE(5+YEAR($CQ$61),MONTH($CQ$61),DAY($CQ$61))</f>
        <v>43190</v>
      </c>
      <c r="CS61" s="100" t="str">
        <f>CONCATENATE($AF$61,$CT$61)</f>
        <v>20_***_**_</v>
      </c>
      <c r="CT61" s="101"/>
      <c r="CU61" s="101" t="e">
        <f>CONCATENATE($CV$61,$CW$61)</f>
        <v>#N/A</v>
      </c>
      <c r="CV61" s="101" t="e">
        <f>VLOOKUP($AJ$61,$D$100:$E$102,2,FALSE)</f>
        <v>#N/A</v>
      </c>
      <c r="CW61" s="101" t="e">
        <f>VLOOKUP($AK$61,$D$103:$E$105,2,FALSE)</f>
        <v>#N/A</v>
      </c>
      <c r="CX61" s="101">
        <f>DATE(60+$AP$61,$AQ$61,$AR$61)</f>
        <v>54879</v>
      </c>
      <c r="CY61" s="84"/>
      <c r="CZ61" s="81"/>
    </row>
    <row r="62" spans="1:104" s="39" customFormat="1" ht="17.25" hidden="1" customHeight="1">
      <c r="B62" s="1" t="str">
        <f>B61</f>
        <v>***_**_東_Ａ１・Ｓ２</v>
      </c>
      <c r="G62" s="63" t="str">
        <f>IF($T$27="","",$T$27)</f>
        <v>Ｓ２</v>
      </c>
      <c r="I62" s="129"/>
      <c r="O62" s="129"/>
      <c r="AF62" s="1" t="str">
        <f>AF61</f>
        <v>20_***_**_</v>
      </c>
      <c r="AM62" s="1" t="str">
        <f>AM61</f>
        <v>資格　取太郎</v>
      </c>
      <c r="BB62" s="129"/>
      <c r="BP62" s="1" t="str">
        <f>BP61</f>
        <v>東京都港区西新橋〇－〇〇－〇　□□ビル</v>
      </c>
      <c r="CG62" s="129"/>
      <c r="CS62" s="39" t="str">
        <f>CS61</f>
        <v>20_***_**_</v>
      </c>
      <c r="CZ62" s="129"/>
    </row>
    <row r="63" spans="1:104" ht="17.25" hidden="1" customHeight="1">
      <c r="A63" s="43" t="s">
        <v>1105</v>
      </c>
      <c r="B63" s="79"/>
      <c r="C63" s="79"/>
      <c r="D63" s="79"/>
      <c r="E63" s="79"/>
      <c r="F63" s="79"/>
      <c r="G63" s="79"/>
      <c r="H63" s="79"/>
      <c r="I63" s="79"/>
      <c r="J63" s="79"/>
      <c r="K63" s="79"/>
      <c r="L63" s="79"/>
      <c r="M63" s="79"/>
      <c r="N63" s="79"/>
      <c r="O63" s="79"/>
      <c r="BK63" s="39"/>
      <c r="BL63" s="39"/>
      <c r="CN63" s="39"/>
      <c r="CY63" s="39"/>
    </row>
    <row r="64" spans="1:104" s="39" customFormat="1" ht="17.25" hidden="1" customHeight="1">
      <c r="CQ64"/>
    </row>
    <row r="65" spans="2:102" s="145" customFormat="1" ht="20.149999999999999" hidden="1" customHeight="1">
      <c r="B65" s="145" t="s">
        <v>99</v>
      </c>
      <c r="G65" s="145" t="s">
        <v>100</v>
      </c>
      <c r="K65" s="145" t="s">
        <v>102</v>
      </c>
      <c r="O65" s="145" t="s">
        <v>103</v>
      </c>
      <c r="R65" s="145" t="s">
        <v>283</v>
      </c>
      <c r="U65" s="145" t="s">
        <v>283</v>
      </c>
      <c r="Y65" s="67" t="s">
        <v>284</v>
      </c>
      <c r="Z65" s="67" t="s">
        <v>285</v>
      </c>
      <c r="AI65" s="145" t="s">
        <v>166</v>
      </c>
      <c r="AK65" s="145" t="s">
        <v>167</v>
      </c>
      <c r="AM65" s="145" t="s">
        <v>286</v>
      </c>
      <c r="AO65" s="67" t="s">
        <v>284</v>
      </c>
      <c r="AP65" s="67" t="s">
        <v>285</v>
      </c>
    </row>
    <row r="66" spans="2:102" s="146" customFormat="1" ht="20.149999999999999" hidden="1" customHeight="1">
      <c r="B66" s="146" t="s">
        <v>104</v>
      </c>
      <c r="G66" s="146" t="s">
        <v>510</v>
      </c>
      <c r="H66" s="146" t="s">
        <v>439</v>
      </c>
      <c r="I66" s="146" t="s">
        <v>267</v>
      </c>
      <c r="K66" s="68" t="s">
        <v>657</v>
      </c>
      <c r="L66" s="146" t="s">
        <v>658</v>
      </c>
      <c r="O66" s="146" t="s">
        <v>105</v>
      </c>
      <c r="R66" s="146" t="s">
        <v>106</v>
      </c>
      <c r="U66" s="146" t="s">
        <v>106</v>
      </c>
      <c r="Y66" s="68" t="s">
        <v>659</v>
      </c>
      <c r="Z66" s="146" t="s">
        <v>496</v>
      </c>
      <c r="AA66" s="146" t="s">
        <v>314</v>
      </c>
      <c r="AC66" s="146" t="str">
        <f>DBCS(AD66)</f>
        <v>０１</v>
      </c>
      <c r="AD66" s="121" t="s">
        <v>657</v>
      </c>
      <c r="AE66" s="146" t="s">
        <v>660</v>
      </c>
      <c r="AF66" s="146" t="s">
        <v>442</v>
      </c>
      <c r="AI66" s="69">
        <v>1953</v>
      </c>
      <c r="AK66" s="146">
        <v>1</v>
      </c>
      <c r="AM66" s="146">
        <v>1</v>
      </c>
      <c r="AO66" s="68" t="s">
        <v>661</v>
      </c>
      <c r="AP66" s="146" t="s">
        <v>496</v>
      </c>
      <c r="AQ66" s="146" t="s">
        <v>314</v>
      </c>
      <c r="AT66" s="145"/>
      <c r="AU66" s="145"/>
      <c r="AV66" s="145"/>
      <c r="AW66" s="145"/>
      <c r="AX66" s="146" t="str">
        <f>CONCATENATE(AY66,$AZ$66)</f>
        <v>001</v>
      </c>
      <c r="AY66" s="68" t="s">
        <v>659</v>
      </c>
      <c r="CL66" s="105"/>
      <c r="CM66" s="105"/>
      <c r="CN66" s="105"/>
      <c r="CO66" s="105"/>
      <c r="CP66" s="105"/>
      <c r="CQ66" s="105"/>
      <c r="CR66" s="105"/>
      <c r="CS66" s="105"/>
      <c r="CT66" s="105"/>
      <c r="CU66" s="105"/>
      <c r="CV66" s="105"/>
      <c r="CW66" s="105"/>
      <c r="CX66" s="105"/>
    </row>
    <row r="67" spans="2:102" s="146" customFormat="1" ht="20.149999999999999" hidden="1" customHeight="1">
      <c r="B67" s="146" t="s">
        <v>107</v>
      </c>
      <c r="G67" s="146" t="s">
        <v>511</v>
      </c>
      <c r="H67" s="146" t="s">
        <v>406</v>
      </c>
      <c r="I67" s="146" t="s">
        <v>268</v>
      </c>
      <c r="K67" s="68" t="s">
        <v>662</v>
      </c>
      <c r="L67" s="146" t="s">
        <v>663</v>
      </c>
      <c r="O67" s="146" t="s">
        <v>108</v>
      </c>
      <c r="R67" s="146" t="s">
        <v>109</v>
      </c>
      <c r="U67" s="146" t="s">
        <v>109</v>
      </c>
      <c r="Y67" s="68" t="s">
        <v>659</v>
      </c>
      <c r="Z67" s="146" t="s">
        <v>497</v>
      </c>
      <c r="AA67" s="146" t="s">
        <v>315</v>
      </c>
      <c r="AC67" s="146" t="str">
        <f t="shared" ref="AC67:AC115" si="0">DBCS(AD67)</f>
        <v>０２</v>
      </c>
      <c r="AD67" s="121" t="s">
        <v>1069</v>
      </c>
      <c r="AE67" s="146" t="s">
        <v>664</v>
      </c>
      <c r="AF67" s="146" t="s">
        <v>443</v>
      </c>
      <c r="AI67" s="69">
        <f>AI66+1</f>
        <v>1954</v>
      </c>
      <c r="AK67" s="146">
        <v>2</v>
      </c>
      <c r="AM67" s="146">
        <v>2</v>
      </c>
      <c r="AO67" s="68" t="s">
        <v>512</v>
      </c>
      <c r="AP67" s="146" t="s">
        <v>665</v>
      </c>
      <c r="AQ67" s="146" t="s">
        <v>666</v>
      </c>
      <c r="AR67" s="145"/>
      <c r="AT67" s="145"/>
      <c r="AU67" s="145"/>
      <c r="AV67" s="145"/>
      <c r="AW67" s="145"/>
      <c r="AX67" s="146" t="str">
        <f t="shared" ref="AX67:AX130" si="1">CONCATENATE(AY67,$AZ$66)</f>
        <v>004</v>
      </c>
      <c r="AY67" s="68" t="s">
        <v>667</v>
      </c>
      <c r="CL67" s="105"/>
      <c r="CM67" s="105"/>
      <c r="CN67" s="105"/>
      <c r="CO67" s="105"/>
      <c r="CP67" s="105"/>
      <c r="CQ67" s="105"/>
      <c r="CR67" s="105"/>
      <c r="CS67" s="105"/>
      <c r="CT67" s="105"/>
      <c r="CU67" s="105"/>
      <c r="CV67" s="105"/>
      <c r="CW67" s="105"/>
      <c r="CX67" s="105"/>
    </row>
    <row r="68" spans="2:102" s="146" customFormat="1" ht="20.149999999999999" hidden="1" customHeight="1">
      <c r="B68" s="146" t="s">
        <v>110</v>
      </c>
      <c r="G68" s="146" t="s">
        <v>117</v>
      </c>
      <c r="H68" s="146" t="s">
        <v>407</v>
      </c>
      <c r="I68" s="146" t="s">
        <v>269</v>
      </c>
      <c r="K68" s="68" t="s">
        <v>668</v>
      </c>
      <c r="L68" s="146" t="s">
        <v>669</v>
      </c>
      <c r="O68" s="146" t="s">
        <v>111</v>
      </c>
      <c r="R68" s="146" t="s">
        <v>109</v>
      </c>
      <c r="U68" s="146" t="s">
        <v>112</v>
      </c>
      <c r="Y68" s="68" t="s">
        <v>659</v>
      </c>
      <c r="Z68" s="146" t="s">
        <v>670</v>
      </c>
      <c r="AA68" s="146" t="s">
        <v>671</v>
      </c>
      <c r="AC68" s="146" t="str">
        <f t="shared" si="0"/>
        <v>０３</v>
      </c>
      <c r="AD68" s="121" t="s">
        <v>1070</v>
      </c>
      <c r="AE68" s="146" t="s">
        <v>672</v>
      </c>
      <c r="AF68" s="146" t="s">
        <v>444</v>
      </c>
      <c r="AI68" s="69">
        <f t="shared" ref="AI68:AI82" si="2">AI67+1</f>
        <v>1955</v>
      </c>
      <c r="AK68" s="146">
        <v>3</v>
      </c>
      <c r="AM68" s="146">
        <v>3</v>
      </c>
      <c r="AO68" s="68" t="s">
        <v>513</v>
      </c>
      <c r="AP68" s="146" t="s">
        <v>673</v>
      </c>
      <c r="AQ68" s="146" t="s">
        <v>674</v>
      </c>
      <c r="AT68" s="145"/>
      <c r="AU68" s="145"/>
      <c r="AV68" s="145"/>
      <c r="AW68" s="145"/>
      <c r="AX68" s="146" t="str">
        <f t="shared" si="1"/>
        <v>006</v>
      </c>
      <c r="AY68" s="68" t="s">
        <v>675</v>
      </c>
      <c r="CO68" s="106"/>
      <c r="CP68" s="106"/>
      <c r="CS68" s="106"/>
      <c r="CT68" s="106"/>
      <c r="CU68" s="106"/>
      <c r="CV68" s="106"/>
      <c r="CW68" s="106"/>
    </row>
    <row r="69" spans="2:102" s="146" customFormat="1" ht="20.149999999999999" hidden="1" customHeight="1">
      <c r="B69" s="146" t="s">
        <v>113</v>
      </c>
      <c r="G69" s="146" t="s">
        <v>514</v>
      </c>
      <c r="H69" s="146" t="s">
        <v>440</v>
      </c>
      <c r="I69" s="146" t="s">
        <v>270</v>
      </c>
      <c r="K69" s="68" t="s">
        <v>676</v>
      </c>
      <c r="L69" s="146" t="s">
        <v>677</v>
      </c>
      <c r="O69" s="146" t="s">
        <v>114</v>
      </c>
      <c r="R69" s="146" t="s">
        <v>109</v>
      </c>
      <c r="U69" s="146" t="s">
        <v>115</v>
      </c>
      <c r="Y69" s="68" t="s">
        <v>659</v>
      </c>
      <c r="Z69" s="146" t="s">
        <v>289</v>
      </c>
      <c r="AA69" s="146" t="s">
        <v>316</v>
      </c>
      <c r="AC69" s="146" t="str">
        <f t="shared" si="0"/>
        <v>０４</v>
      </c>
      <c r="AD69" s="121" t="s">
        <v>1071</v>
      </c>
      <c r="AE69" s="146" t="s">
        <v>678</v>
      </c>
      <c r="AF69" s="146" t="s">
        <v>445</v>
      </c>
      <c r="AI69" s="69">
        <f t="shared" si="2"/>
        <v>1956</v>
      </c>
      <c r="AK69" s="146">
        <v>4</v>
      </c>
      <c r="AM69" s="146">
        <v>4</v>
      </c>
      <c r="AO69" s="68" t="s">
        <v>1053</v>
      </c>
      <c r="AP69" s="68" t="s">
        <v>1054</v>
      </c>
      <c r="AQ69" s="146" t="s">
        <v>1055</v>
      </c>
      <c r="AT69" s="145"/>
      <c r="AU69" s="145"/>
      <c r="AV69" s="145"/>
      <c r="AW69" s="145"/>
      <c r="AX69" s="146" t="str">
        <f t="shared" si="1"/>
        <v>007</v>
      </c>
      <c r="AY69" s="68" t="s">
        <v>681</v>
      </c>
      <c r="CK69" s="105"/>
      <c r="CL69" s="105"/>
      <c r="CM69" s="105"/>
      <c r="CN69" s="105"/>
      <c r="CO69" s="105"/>
      <c r="CP69" s="105"/>
      <c r="CQ69" s="105"/>
      <c r="CR69" s="105"/>
      <c r="CS69" s="105"/>
      <c r="CT69" s="105"/>
      <c r="CU69" s="105"/>
      <c r="CV69" s="105"/>
      <c r="CW69" s="105"/>
    </row>
    <row r="70" spans="2:102" s="146" customFormat="1" ht="20.149999999999999" hidden="1" customHeight="1">
      <c r="G70" s="146" t="s">
        <v>516</v>
      </c>
      <c r="H70" s="146" t="s">
        <v>408</v>
      </c>
      <c r="I70" s="146" t="s">
        <v>271</v>
      </c>
      <c r="K70" s="68" t="s">
        <v>682</v>
      </c>
      <c r="L70" s="146" t="s">
        <v>683</v>
      </c>
      <c r="O70" s="146" t="s">
        <v>116</v>
      </c>
      <c r="R70" s="146" t="s">
        <v>109</v>
      </c>
      <c r="U70" s="146" t="s">
        <v>117</v>
      </c>
      <c r="Y70" s="68" t="s">
        <v>659</v>
      </c>
      <c r="Z70" s="146" t="s">
        <v>290</v>
      </c>
      <c r="AA70" s="146" t="s">
        <v>317</v>
      </c>
      <c r="AC70" s="146" t="str">
        <f t="shared" si="0"/>
        <v>０５</v>
      </c>
      <c r="AD70" s="121" t="s">
        <v>1072</v>
      </c>
      <c r="AE70" s="146" t="s">
        <v>684</v>
      </c>
      <c r="AF70" s="146" t="s">
        <v>446</v>
      </c>
      <c r="AI70" s="69">
        <f t="shared" si="2"/>
        <v>1957</v>
      </c>
      <c r="AK70" s="146">
        <v>5</v>
      </c>
      <c r="AM70" s="146">
        <v>5</v>
      </c>
      <c r="AO70" s="68" t="s">
        <v>515</v>
      </c>
      <c r="AP70" s="146" t="s">
        <v>679</v>
      </c>
      <c r="AQ70" s="146" t="s">
        <v>680</v>
      </c>
      <c r="AX70" s="146" t="str">
        <f t="shared" si="1"/>
        <v>008</v>
      </c>
      <c r="AY70" s="68" t="s">
        <v>687</v>
      </c>
      <c r="CK70" s="105"/>
      <c r="CL70" s="105"/>
      <c r="CM70" s="105"/>
      <c r="CN70" s="105"/>
      <c r="CO70" s="105"/>
      <c r="CP70" s="105"/>
      <c r="CQ70" s="105"/>
      <c r="CR70" s="105"/>
      <c r="CS70" s="105"/>
      <c r="CT70" s="105"/>
      <c r="CU70" s="105"/>
      <c r="CV70" s="105"/>
      <c r="CW70" s="105"/>
    </row>
    <row r="71" spans="2:102" s="146" customFormat="1" ht="20.149999999999999" hidden="1" customHeight="1">
      <c r="G71" s="146" t="s">
        <v>518</v>
      </c>
      <c r="H71" s="146" t="s">
        <v>409</v>
      </c>
      <c r="I71" s="146" t="s">
        <v>272</v>
      </c>
      <c r="K71" s="68" t="s">
        <v>688</v>
      </c>
      <c r="L71" s="146" t="s">
        <v>689</v>
      </c>
      <c r="O71" s="146" t="s">
        <v>118</v>
      </c>
      <c r="R71" s="146" t="s">
        <v>109</v>
      </c>
      <c r="U71" s="146" t="s">
        <v>119</v>
      </c>
      <c r="Y71" s="68" t="s">
        <v>659</v>
      </c>
      <c r="Z71" s="146" t="s">
        <v>291</v>
      </c>
      <c r="AA71" s="146" t="s">
        <v>318</v>
      </c>
      <c r="AC71" s="146" t="str">
        <f t="shared" si="0"/>
        <v>０６</v>
      </c>
      <c r="AD71" s="121" t="s">
        <v>1073</v>
      </c>
      <c r="AE71" s="146" t="s">
        <v>690</v>
      </c>
      <c r="AF71" s="146" t="s">
        <v>447</v>
      </c>
      <c r="AI71" s="69">
        <f t="shared" si="2"/>
        <v>1958</v>
      </c>
      <c r="AK71" s="146">
        <v>6</v>
      </c>
      <c r="AM71" s="146">
        <v>6</v>
      </c>
      <c r="AO71" s="68" t="s">
        <v>1056</v>
      </c>
      <c r="AP71" s="68" t="s">
        <v>1059</v>
      </c>
      <c r="AQ71" s="146" t="s">
        <v>1061</v>
      </c>
      <c r="AX71" s="146" t="str">
        <f t="shared" si="1"/>
        <v>010</v>
      </c>
      <c r="AY71" s="68" t="s">
        <v>693</v>
      </c>
      <c r="CO71" s="106"/>
      <c r="CP71" s="106"/>
      <c r="CS71" s="106"/>
      <c r="CT71" s="106"/>
      <c r="CU71" s="106"/>
      <c r="CV71" s="106"/>
      <c r="CW71" s="106"/>
    </row>
    <row r="72" spans="2:102" s="146" customFormat="1" ht="20.149999999999999" hidden="1" customHeight="1">
      <c r="B72" s="146" t="s">
        <v>292</v>
      </c>
      <c r="G72" s="146" t="s">
        <v>520</v>
      </c>
      <c r="H72" s="146" t="s">
        <v>411</v>
      </c>
      <c r="I72" s="146" t="s">
        <v>274</v>
      </c>
      <c r="K72" s="68" t="s">
        <v>694</v>
      </c>
      <c r="L72" s="146" t="s">
        <v>695</v>
      </c>
      <c r="O72" s="146" t="s">
        <v>120</v>
      </c>
      <c r="R72" s="146" t="s">
        <v>109</v>
      </c>
      <c r="U72" s="146" t="s">
        <v>121</v>
      </c>
      <c r="Y72" s="68" t="s">
        <v>659</v>
      </c>
      <c r="Z72" s="146" t="s">
        <v>293</v>
      </c>
      <c r="AA72" s="146" t="s">
        <v>319</v>
      </c>
      <c r="AC72" s="146" t="str">
        <f t="shared" si="0"/>
        <v>０７</v>
      </c>
      <c r="AD72" s="121" t="s">
        <v>1074</v>
      </c>
      <c r="AE72" s="146" t="s">
        <v>696</v>
      </c>
      <c r="AF72" s="146" t="s">
        <v>448</v>
      </c>
      <c r="AI72" s="69">
        <f t="shared" si="2"/>
        <v>1959</v>
      </c>
      <c r="AK72" s="146">
        <v>7</v>
      </c>
      <c r="AM72" s="146">
        <v>7</v>
      </c>
      <c r="AO72" s="68" t="s">
        <v>1057</v>
      </c>
      <c r="AP72" s="68" t="s">
        <v>1062</v>
      </c>
      <c r="AQ72" s="146" t="s">
        <v>1063</v>
      </c>
      <c r="AX72" s="146" t="str">
        <f t="shared" si="1"/>
        <v>011</v>
      </c>
      <c r="AY72" s="68" t="s">
        <v>699</v>
      </c>
    </row>
    <row r="73" spans="2:102" s="146" customFormat="1" ht="20.149999999999999" hidden="1" customHeight="1">
      <c r="B73" s="146" t="s">
        <v>185</v>
      </c>
      <c r="K73" s="68" t="s">
        <v>700</v>
      </c>
      <c r="L73" s="146" t="s">
        <v>701</v>
      </c>
      <c r="O73" s="146" t="s">
        <v>122</v>
      </c>
      <c r="R73" s="146" t="s">
        <v>112</v>
      </c>
      <c r="U73" s="146" t="s">
        <v>123</v>
      </c>
      <c r="Y73" s="68" t="s">
        <v>659</v>
      </c>
      <c r="Z73" s="146" t="s">
        <v>294</v>
      </c>
      <c r="AA73" s="146" t="s">
        <v>320</v>
      </c>
      <c r="AC73" s="146" t="str">
        <f t="shared" si="0"/>
        <v>０８</v>
      </c>
      <c r="AD73" s="121" t="s">
        <v>1075</v>
      </c>
      <c r="AE73" s="146" t="s">
        <v>702</v>
      </c>
      <c r="AF73" s="146" t="s">
        <v>449</v>
      </c>
      <c r="AI73" s="69">
        <f t="shared" si="2"/>
        <v>1960</v>
      </c>
      <c r="AK73" s="146">
        <v>8</v>
      </c>
      <c r="AM73" s="146">
        <v>8</v>
      </c>
      <c r="AO73" s="68" t="s">
        <v>1058</v>
      </c>
      <c r="AP73" s="68" t="s">
        <v>1060</v>
      </c>
      <c r="AQ73" s="146" t="s">
        <v>1064</v>
      </c>
      <c r="AX73" s="146" t="str">
        <f t="shared" si="1"/>
        <v>012</v>
      </c>
      <c r="AY73" s="68" t="s">
        <v>703</v>
      </c>
    </row>
    <row r="74" spans="2:102" s="146" customFormat="1" ht="20.149999999999999" hidden="1" customHeight="1">
      <c r="B74" s="146" t="s">
        <v>184</v>
      </c>
      <c r="G74" s="146" t="s">
        <v>510</v>
      </c>
      <c r="H74" s="146" t="s">
        <v>439</v>
      </c>
      <c r="I74" s="146" t="s">
        <v>267</v>
      </c>
      <c r="K74" s="68" t="s">
        <v>704</v>
      </c>
      <c r="L74" s="146" t="s">
        <v>705</v>
      </c>
      <c r="O74" s="146" t="s">
        <v>124</v>
      </c>
      <c r="R74" s="146" t="s">
        <v>112</v>
      </c>
      <c r="U74" s="146" t="s">
        <v>125</v>
      </c>
      <c r="Y74" s="68" t="s">
        <v>667</v>
      </c>
      <c r="Z74" s="146" t="s">
        <v>665</v>
      </c>
      <c r="AA74" s="146" t="s">
        <v>666</v>
      </c>
      <c r="AB74" s="145"/>
      <c r="AC74" s="146" t="str">
        <f t="shared" si="0"/>
        <v>０９</v>
      </c>
      <c r="AD74" s="121" t="s">
        <v>1076</v>
      </c>
      <c r="AE74" s="146" t="s">
        <v>706</v>
      </c>
      <c r="AF74" s="146" t="s">
        <v>450</v>
      </c>
      <c r="AI74" s="69">
        <f t="shared" si="2"/>
        <v>1961</v>
      </c>
      <c r="AK74" s="146">
        <v>9</v>
      </c>
      <c r="AM74" s="146">
        <v>9</v>
      </c>
      <c r="AO74" s="68" t="s">
        <v>517</v>
      </c>
      <c r="AP74" s="146" t="s">
        <v>685</v>
      </c>
      <c r="AQ74" s="146" t="s">
        <v>686</v>
      </c>
      <c r="AX74" s="146" t="str">
        <f t="shared" si="1"/>
        <v>014</v>
      </c>
      <c r="AY74" s="68" t="s">
        <v>709</v>
      </c>
    </row>
    <row r="75" spans="2:102" s="146" customFormat="1" ht="20.149999999999999" hidden="1" customHeight="1">
      <c r="B75" s="146" t="s">
        <v>295</v>
      </c>
      <c r="G75" s="146" t="s">
        <v>524</v>
      </c>
      <c r="H75" s="146" t="s">
        <v>410</v>
      </c>
      <c r="I75" s="146" t="s">
        <v>273</v>
      </c>
      <c r="K75" s="68" t="s">
        <v>710</v>
      </c>
      <c r="L75" s="146" t="s">
        <v>711</v>
      </c>
      <c r="O75" s="146" t="s">
        <v>126</v>
      </c>
      <c r="R75" s="146" t="s">
        <v>112</v>
      </c>
      <c r="U75" s="146" t="s">
        <v>127</v>
      </c>
      <c r="Y75" s="68" t="s">
        <v>667</v>
      </c>
      <c r="Z75" s="146" t="s">
        <v>498</v>
      </c>
      <c r="AA75" s="146" t="s">
        <v>321</v>
      </c>
      <c r="AC75" s="146" t="str">
        <f t="shared" si="0"/>
        <v>１０</v>
      </c>
      <c r="AD75" s="146">
        <v>10</v>
      </c>
      <c r="AE75" s="146" t="s">
        <v>712</v>
      </c>
      <c r="AF75" s="146" t="s">
        <v>451</v>
      </c>
      <c r="AI75" s="69">
        <f t="shared" si="2"/>
        <v>1962</v>
      </c>
      <c r="AK75" s="146">
        <v>10</v>
      </c>
      <c r="AM75" s="146">
        <v>10</v>
      </c>
      <c r="AO75" s="68" t="s">
        <v>519</v>
      </c>
      <c r="AP75" s="146" t="s">
        <v>691</v>
      </c>
      <c r="AQ75" s="146" t="s">
        <v>692</v>
      </c>
      <c r="AX75" s="146" t="str">
        <f t="shared" si="1"/>
        <v>015</v>
      </c>
      <c r="AY75" s="68" t="s">
        <v>715</v>
      </c>
    </row>
    <row r="76" spans="2:102" s="146" customFormat="1" ht="20.149999999999999" hidden="1" customHeight="1">
      <c r="B76" s="146" t="s">
        <v>296</v>
      </c>
      <c r="G76" s="146" t="s">
        <v>526</v>
      </c>
      <c r="H76" s="146" t="s">
        <v>412</v>
      </c>
      <c r="I76" s="146" t="s">
        <v>275</v>
      </c>
      <c r="K76" s="68" t="s">
        <v>716</v>
      </c>
      <c r="L76" s="146" t="s">
        <v>717</v>
      </c>
      <c r="O76" s="146" t="s">
        <v>128</v>
      </c>
      <c r="R76" s="146" t="s">
        <v>115</v>
      </c>
      <c r="U76" s="146" t="s">
        <v>129</v>
      </c>
      <c r="Y76" s="68" t="s">
        <v>667</v>
      </c>
      <c r="Z76" s="146" t="s">
        <v>499</v>
      </c>
      <c r="AA76" s="146" t="s">
        <v>322</v>
      </c>
      <c r="AC76" s="146" t="str">
        <f t="shared" si="0"/>
        <v>１１</v>
      </c>
      <c r="AD76" s="146">
        <v>11</v>
      </c>
      <c r="AE76" s="146" t="s">
        <v>718</v>
      </c>
      <c r="AF76" s="146" t="s">
        <v>452</v>
      </c>
      <c r="AI76" s="69">
        <f t="shared" si="2"/>
        <v>1963</v>
      </c>
      <c r="AK76" s="146">
        <v>11</v>
      </c>
      <c r="AM76" s="146">
        <v>11</v>
      </c>
      <c r="AO76" s="68" t="s">
        <v>521</v>
      </c>
      <c r="AP76" s="146" t="s">
        <v>697</v>
      </c>
      <c r="AQ76" s="146" t="s">
        <v>698</v>
      </c>
      <c r="AX76" s="146" t="str">
        <f t="shared" si="1"/>
        <v>016</v>
      </c>
      <c r="AY76" s="68" t="s">
        <v>721</v>
      </c>
    </row>
    <row r="77" spans="2:102" s="146" customFormat="1" ht="20.149999999999999" hidden="1" customHeight="1">
      <c r="B77" s="146" t="s">
        <v>297</v>
      </c>
      <c r="K77" s="68" t="s">
        <v>722</v>
      </c>
      <c r="L77" s="146" t="s">
        <v>723</v>
      </c>
      <c r="O77" s="146" t="s">
        <v>130</v>
      </c>
      <c r="R77" s="146" t="s">
        <v>115</v>
      </c>
      <c r="Y77" s="68" t="s">
        <v>667</v>
      </c>
      <c r="Z77" s="146" t="s">
        <v>724</v>
      </c>
      <c r="AA77" s="146" t="s">
        <v>725</v>
      </c>
      <c r="AC77" s="146" t="str">
        <f t="shared" si="0"/>
        <v>１２</v>
      </c>
      <c r="AD77" s="146">
        <v>12</v>
      </c>
      <c r="AE77" s="146" t="s">
        <v>726</v>
      </c>
      <c r="AF77" s="146" t="s">
        <v>441</v>
      </c>
      <c r="AI77" s="69">
        <f t="shared" si="2"/>
        <v>1964</v>
      </c>
      <c r="AK77" s="146">
        <v>12</v>
      </c>
      <c r="AM77" s="146">
        <v>12</v>
      </c>
      <c r="AO77" s="68" t="s">
        <v>522</v>
      </c>
      <c r="AP77" s="146" t="s">
        <v>506</v>
      </c>
      <c r="AQ77" s="146" t="s">
        <v>343</v>
      </c>
      <c r="AX77" s="146" t="str">
        <f t="shared" si="1"/>
        <v>017</v>
      </c>
      <c r="AY77" s="68" t="s">
        <v>729</v>
      </c>
    </row>
    <row r="78" spans="2:102" s="146" customFormat="1" ht="20.149999999999999" hidden="1" customHeight="1">
      <c r="K78" s="68" t="s">
        <v>730</v>
      </c>
      <c r="L78" s="146" t="s">
        <v>731</v>
      </c>
      <c r="O78" s="146" t="s">
        <v>131</v>
      </c>
      <c r="R78" s="146" t="s">
        <v>117</v>
      </c>
      <c r="Y78" s="68" t="s">
        <v>667</v>
      </c>
      <c r="Z78" s="146" t="s">
        <v>500</v>
      </c>
      <c r="AA78" s="146" t="s">
        <v>323</v>
      </c>
      <c r="AC78" s="146" t="str">
        <f t="shared" si="0"/>
        <v>１３</v>
      </c>
      <c r="AD78" s="146">
        <v>13</v>
      </c>
      <c r="AE78" s="146" t="s">
        <v>732</v>
      </c>
      <c r="AF78" s="146" t="s">
        <v>453</v>
      </c>
      <c r="AI78" s="69">
        <f t="shared" si="2"/>
        <v>1965</v>
      </c>
      <c r="AM78" s="146">
        <v>13</v>
      </c>
      <c r="AO78" s="68" t="s">
        <v>523</v>
      </c>
      <c r="AP78" s="146" t="s">
        <v>707</v>
      </c>
      <c r="AQ78" s="146" t="s">
        <v>708</v>
      </c>
      <c r="AX78" s="146" t="str">
        <f t="shared" si="1"/>
        <v>018</v>
      </c>
      <c r="AY78" s="68" t="s">
        <v>735</v>
      </c>
    </row>
    <row r="79" spans="2:102" s="146" customFormat="1" ht="20.149999999999999" hidden="1" customHeight="1">
      <c r="B79" s="146" t="s">
        <v>736</v>
      </c>
      <c r="D79" s="146" t="s">
        <v>737</v>
      </c>
      <c r="G79" s="146" t="s">
        <v>101</v>
      </c>
      <c r="K79" s="68" t="s">
        <v>738</v>
      </c>
      <c r="L79" s="146" t="s">
        <v>739</v>
      </c>
      <c r="O79" s="146" t="s">
        <v>132</v>
      </c>
      <c r="R79" s="146" t="s">
        <v>115</v>
      </c>
      <c r="Y79" s="68" t="s">
        <v>667</v>
      </c>
      <c r="Z79" s="146" t="s">
        <v>501</v>
      </c>
      <c r="AA79" s="146" t="s">
        <v>324</v>
      </c>
      <c r="AC79" s="146" t="str">
        <f t="shared" si="0"/>
        <v>１４</v>
      </c>
      <c r="AD79" s="146">
        <v>14</v>
      </c>
      <c r="AE79" s="146" t="s">
        <v>740</v>
      </c>
      <c r="AF79" s="146" t="s">
        <v>454</v>
      </c>
      <c r="AI79" s="69">
        <f t="shared" si="2"/>
        <v>1966</v>
      </c>
      <c r="AM79" s="146">
        <v>14</v>
      </c>
      <c r="AO79" s="68" t="s">
        <v>525</v>
      </c>
      <c r="AP79" s="146" t="s">
        <v>713</v>
      </c>
      <c r="AQ79" s="146" t="s">
        <v>714</v>
      </c>
      <c r="AX79" s="146" t="str">
        <f t="shared" si="1"/>
        <v>022</v>
      </c>
      <c r="AY79" s="68" t="s">
        <v>743</v>
      </c>
    </row>
    <row r="80" spans="2:102" s="146" customFormat="1" ht="20.149999999999999" hidden="1" customHeight="1">
      <c r="B80" s="146" t="s">
        <v>744</v>
      </c>
      <c r="D80" s="146" t="s">
        <v>745</v>
      </c>
      <c r="G80" s="146" t="s">
        <v>287</v>
      </c>
      <c r="K80" s="68" t="s">
        <v>746</v>
      </c>
      <c r="L80" s="146" t="s">
        <v>747</v>
      </c>
      <c r="O80" s="146" t="s">
        <v>133</v>
      </c>
      <c r="R80" s="146" t="s">
        <v>119</v>
      </c>
      <c r="Y80" s="68" t="s">
        <v>667</v>
      </c>
      <c r="Z80" s="146" t="s">
        <v>748</v>
      </c>
      <c r="AA80" s="146" t="s">
        <v>749</v>
      </c>
      <c r="AC80" s="146" t="str">
        <f t="shared" si="0"/>
        <v>１５</v>
      </c>
      <c r="AD80" s="146">
        <v>15</v>
      </c>
      <c r="AE80" s="146" t="s">
        <v>750</v>
      </c>
      <c r="AF80" s="146" t="s">
        <v>455</v>
      </c>
      <c r="AI80" s="69">
        <f t="shared" si="2"/>
        <v>1967</v>
      </c>
      <c r="AM80" s="146">
        <v>15</v>
      </c>
      <c r="AO80" s="68" t="s">
        <v>527</v>
      </c>
      <c r="AP80" s="146" t="s">
        <v>719</v>
      </c>
      <c r="AQ80" s="146" t="s">
        <v>720</v>
      </c>
      <c r="AX80" s="146" t="str">
        <f t="shared" si="1"/>
        <v>026</v>
      </c>
      <c r="AY80" s="68" t="s">
        <v>753</v>
      </c>
    </row>
    <row r="81" spans="2:51" s="146" customFormat="1" ht="20.149999999999999" hidden="1" customHeight="1">
      <c r="B81" s="146" t="s">
        <v>298</v>
      </c>
      <c r="D81" s="146" t="s">
        <v>754</v>
      </c>
      <c r="G81" s="146" t="s">
        <v>288</v>
      </c>
      <c r="K81" s="68" t="s">
        <v>755</v>
      </c>
      <c r="L81" s="146" t="s">
        <v>756</v>
      </c>
      <c r="O81" s="146" t="s">
        <v>134</v>
      </c>
      <c r="R81" s="146" t="s">
        <v>119</v>
      </c>
      <c r="Y81" s="68" t="s">
        <v>667</v>
      </c>
      <c r="Z81" s="146" t="s">
        <v>502</v>
      </c>
      <c r="AA81" s="146" t="s">
        <v>325</v>
      </c>
      <c r="AC81" s="146" t="str">
        <f t="shared" si="0"/>
        <v>１６</v>
      </c>
      <c r="AD81" s="146">
        <v>16</v>
      </c>
      <c r="AE81" s="146" t="s">
        <v>757</v>
      </c>
      <c r="AF81" s="146" t="s">
        <v>456</v>
      </c>
      <c r="AI81" s="69">
        <f>AI80+1</f>
        <v>1968</v>
      </c>
      <c r="AM81" s="146">
        <v>16</v>
      </c>
      <c r="AO81" s="68" t="s">
        <v>528</v>
      </c>
      <c r="AP81" s="146" t="s">
        <v>727</v>
      </c>
      <c r="AQ81" s="146" t="s">
        <v>728</v>
      </c>
      <c r="AX81" s="146" t="str">
        <f t="shared" si="1"/>
        <v>027</v>
      </c>
      <c r="AY81" s="68" t="s">
        <v>758</v>
      </c>
    </row>
    <row r="82" spans="2:51" s="146" customFormat="1" ht="20.149999999999999" hidden="1" customHeight="1">
      <c r="B82" s="146" t="s">
        <v>299</v>
      </c>
      <c r="D82" s="146" t="s">
        <v>759</v>
      </c>
      <c r="G82" s="146" t="s">
        <v>760</v>
      </c>
      <c r="K82" s="68" t="s">
        <v>761</v>
      </c>
      <c r="L82" s="146" t="s">
        <v>762</v>
      </c>
      <c r="O82" s="146" t="s">
        <v>135</v>
      </c>
      <c r="R82" s="146" t="s">
        <v>119</v>
      </c>
      <c r="Y82" s="68" t="s">
        <v>667</v>
      </c>
      <c r="Z82" s="146" t="s">
        <v>503</v>
      </c>
      <c r="AA82" s="146" t="s">
        <v>326</v>
      </c>
      <c r="AC82" s="146" t="str">
        <f t="shared" si="0"/>
        <v>１７</v>
      </c>
      <c r="AD82" s="146">
        <v>17</v>
      </c>
      <c r="AE82" s="146" t="s">
        <v>763</v>
      </c>
      <c r="AF82" s="146" t="s">
        <v>457</v>
      </c>
      <c r="AI82" s="69">
        <f t="shared" si="2"/>
        <v>1969</v>
      </c>
      <c r="AM82" s="146">
        <v>17</v>
      </c>
      <c r="AO82" s="68" t="s">
        <v>529</v>
      </c>
      <c r="AP82" s="146" t="s">
        <v>733</v>
      </c>
      <c r="AQ82" s="146" t="s">
        <v>734</v>
      </c>
      <c r="AX82" s="146" t="str">
        <f t="shared" si="1"/>
        <v>028</v>
      </c>
      <c r="AY82" s="68" t="s">
        <v>764</v>
      </c>
    </row>
    <row r="83" spans="2:51" s="146" customFormat="1" ht="20.149999999999999" hidden="1" customHeight="1">
      <c r="K83" s="68" t="s">
        <v>765</v>
      </c>
      <c r="L83" s="146" t="s">
        <v>766</v>
      </c>
      <c r="O83" s="146" t="s">
        <v>136</v>
      </c>
      <c r="R83" s="146" t="s">
        <v>119</v>
      </c>
      <c r="Y83" s="68" t="s">
        <v>667</v>
      </c>
      <c r="Z83" s="146" t="s">
        <v>767</v>
      </c>
      <c r="AA83" s="146" t="s">
        <v>768</v>
      </c>
      <c r="AC83" s="146" t="str">
        <f t="shared" si="0"/>
        <v>１８</v>
      </c>
      <c r="AD83" s="146">
        <v>18</v>
      </c>
      <c r="AE83" s="146" t="s">
        <v>769</v>
      </c>
      <c r="AF83" s="146" t="s">
        <v>458</v>
      </c>
      <c r="AI83" s="69">
        <f>AI82+1</f>
        <v>1970</v>
      </c>
      <c r="AM83" s="146">
        <v>18</v>
      </c>
      <c r="AO83" s="68" t="s">
        <v>530</v>
      </c>
      <c r="AP83" s="146" t="s">
        <v>741</v>
      </c>
      <c r="AQ83" s="146" t="s">
        <v>742</v>
      </c>
      <c r="AX83" s="146" t="str">
        <f t="shared" si="1"/>
        <v>029</v>
      </c>
      <c r="AY83" s="68" t="s">
        <v>772</v>
      </c>
    </row>
    <row r="84" spans="2:51" s="146" customFormat="1" ht="20.149999999999999" hidden="1" customHeight="1">
      <c r="B84" s="146" t="s">
        <v>434</v>
      </c>
      <c r="C84" s="145"/>
      <c r="D84" s="145"/>
      <c r="E84" s="145"/>
      <c r="F84" s="145"/>
      <c r="G84" s="146" t="s">
        <v>191</v>
      </c>
      <c r="K84" s="68" t="s">
        <v>773</v>
      </c>
      <c r="L84" s="146" t="s">
        <v>774</v>
      </c>
      <c r="O84" s="146" t="s">
        <v>137</v>
      </c>
      <c r="R84" s="146" t="s">
        <v>115</v>
      </c>
      <c r="Y84" s="68" t="s">
        <v>667</v>
      </c>
      <c r="Z84" s="146" t="s">
        <v>504</v>
      </c>
      <c r="AA84" s="146" t="s">
        <v>327</v>
      </c>
      <c r="AC84" s="146" t="str">
        <f t="shared" si="0"/>
        <v>１９</v>
      </c>
      <c r="AD84" s="146">
        <v>19</v>
      </c>
      <c r="AE84" s="146" t="s">
        <v>775</v>
      </c>
      <c r="AF84" s="146" t="s">
        <v>459</v>
      </c>
      <c r="AI84" s="69">
        <f t="shared" ref="AI84:AI143" si="3">AI83+1</f>
        <v>1971</v>
      </c>
      <c r="AM84" s="146">
        <v>19</v>
      </c>
      <c r="AO84" s="68" t="s">
        <v>531</v>
      </c>
      <c r="AP84" s="146" t="s">
        <v>751</v>
      </c>
      <c r="AQ84" s="146" t="s">
        <v>752</v>
      </c>
      <c r="AX84" s="146" t="str">
        <f t="shared" si="1"/>
        <v>030</v>
      </c>
      <c r="AY84" s="68" t="s">
        <v>778</v>
      </c>
    </row>
    <row r="85" spans="2:51" s="146" customFormat="1" ht="20.149999999999999" hidden="1" customHeight="1">
      <c r="B85" s="146" t="s">
        <v>432</v>
      </c>
      <c r="C85" s="145"/>
      <c r="D85" s="145"/>
      <c r="E85" s="145"/>
      <c r="F85" s="145"/>
      <c r="G85" s="146" t="s">
        <v>192</v>
      </c>
      <c r="K85" s="68" t="s">
        <v>779</v>
      </c>
      <c r="L85" s="146" t="s">
        <v>780</v>
      </c>
      <c r="O85" s="146" t="s">
        <v>138</v>
      </c>
      <c r="R85" s="146" t="s">
        <v>119</v>
      </c>
      <c r="Y85" s="68" t="s">
        <v>667</v>
      </c>
      <c r="Z85" s="146" t="s">
        <v>505</v>
      </c>
      <c r="AA85" s="146" t="s">
        <v>328</v>
      </c>
      <c r="AC85" s="146" t="str">
        <f t="shared" si="0"/>
        <v>２０</v>
      </c>
      <c r="AD85" s="146">
        <v>20</v>
      </c>
      <c r="AE85" s="146" t="s">
        <v>781</v>
      </c>
      <c r="AF85" s="146" t="s">
        <v>460</v>
      </c>
      <c r="AI85" s="69">
        <f t="shared" si="3"/>
        <v>1972</v>
      </c>
      <c r="AM85" s="146">
        <v>20</v>
      </c>
      <c r="AO85" s="68" t="s">
        <v>532</v>
      </c>
      <c r="AP85" s="146" t="s">
        <v>0</v>
      </c>
      <c r="AQ85" s="146" t="s">
        <v>344</v>
      </c>
      <c r="AX85" s="146" t="str">
        <f t="shared" si="1"/>
        <v>031</v>
      </c>
      <c r="AY85" s="68" t="s">
        <v>784</v>
      </c>
    </row>
    <row r="86" spans="2:51" s="146" customFormat="1" ht="20.149999999999999" hidden="1" customHeight="1">
      <c r="B86" s="146" t="s">
        <v>433</v>
      </c>
      <c r="C86" s="145"/>
      <c r="D86" s="145"/>
      <c r="E86" s="145"/>
      <c r="F86" s="145"/>
      <c r="G86" s="146" t="s">
        <v>193</v>
      </c>
      <c r="K86" s="68" t="s">
        <v>785</v>
      </c>
      <c r="L86" s="146" t="s">
        <v>786</v>
      </c>
      <c r="O86" s="146" t="s">
        <v>139</v>
      </c>
      <c r="R86" s="146" t="s">
        <v>121</v>
      </c>
      <c r="Y86" s="68" t="s">
        <v>667</v>
      </c>
      <c r="Z86" s="146" t="s">
        <v>787</v>
      </c>
      <c r="AA86" s="146" t="s">
        <v>788</v>
      </c>
      <c r="AC86" s="146" t="str">
        <f t="shared" si="0"/>
        <v>２１</v>
      </c>
      <c r="AD86" s="146">
        <v>21</v>
      </c>
      <c r="AE86" s="146" t="s">
        <v>789</v>
      </c>
      <c r="AF86" s="146" t="s">
        <v>461</v>
      </c>
      <c r="AI86" s="69">
        <f t="shared" si="3"/>
        <v>1973</v>
      </c>
      <c r="AM86" s="146">
        <v>21</v>
      </c>
      <c r="AO86" s="68" t="s">
        <v>533</v>
      </c>
      <c r="AP86" s="146" t="s">
        <v>1</v>
      </c>
      <c r="AQ86" s="146" t="s">
        <v>345</v>
      </c>
      <c r="AX86" s="146" t="str">
        <f t="shared" si="1"/>
        <v>032</v>
      </c>
      <c r="AY86" s="68" t="s">
        <v>790</v>
      </c>
    </row>
    <row r="87" spans="2:51" s="146" customFormat="1" ht="20.149999999999999" hidden="1" customHeight="1">
      <c r="B87" s="145"/>
      <c r="C87" s="145"/>
      <c r="D87" s="145"/>
      <c r="E87" s="145"/>
      <c r="F87" s="145"/>
      <c r="K87" s="68" t="s">
        <v>791</v>
      </c>
      <c r="L87" s="146" t="s">
        <v>792</v>
      </c>
      <c r="O87" s="146" t="s">
        <v>140</v>
      </c>
      <c r="R87" s="146" t="s">
        <v>121</v>
      </c>
      <c r="Y87" s="68" t="s">
        <v>667</v>
      </c>
      <c r="Z87" s="146" t="s">
        <v>300</v>
      </c>
      <c r="AA87" s="146" t="s">
        <v>329</v>
      </c>
      <c r="AC87" s="146" t="str">
        <f t="shared" si="0"/>
        <v>２２</v>
      </c>
      <c r="AD87" s="146">
        <v>22</v>
      </c>
      <c r="AE87" s="146" t="s">
        <v>793</v>
      </c>
      <c r="AF87" s="146" t="s">
        <v>462</v>
      </c>
      <c r="AI87" s="69">
        <f t="shared" si="3"/>
        <v>1974</v>
      </c>
      <c r="AM87" s="146">
        <v>22</v>
      </c>
      <c r="AO87" s="68" t="s">
        <v>534</v>
      </c>
      <c r="AP87" s="146" t="s">
        <v>770</v>
      </c>
      <c r="AQ87" s="146" t="s">
        <v>771</v>
      </c>
      <c r="AX87" s="146" t="str">
        <f t="shared" si="1"/>
        <v>033</v>
      </c>
      <c r="AY87" s="68" t="s">
        <v>796</v>
      </c>
    </row>
    <row r="88" spans="2:51" s="146" customFormat="1" ht="20.149999999999999" hidden="1" customHeight="1">
      <c r="B88" s="159" t="s">
        <v>301</v>
      </c>
      <c r="C88" s="172"/>
      <c r="D88" s="172"/>
      <c r="E88" s="145"/>
      <c r="F88" s="145"/>
      <c r="G88" s="146" t="s">
        <v>266</v>
      </c>
      <c r="K88" s="68" t="s">
        <v>797</v>
      </c>
      <c r="L88" s="146" t="s">
        <v>798</v>
      </c>
      <c r="O88" s="146" t="s">
        <v>141</v>
      </c>
      <c r="R88" s="146" t="s">
        <v>121</v>
      </c>
      <c r="Y88" s="68" t="s">
        <v>667</v>
      </c>
      <c r="Z88" s="146" t="s">
        <v>302</v>
      </c>
      <c r="AA88" s="146" t="s">
        <v>330</v>
      </c>
      <c r="AC88" s="146" t="str">
        <f t="shared" si="0"/>
        <v>２３</v>
      </c>
      <c r="AD88" s="146">
        <v>23</v>
      </c>
      <c r="AE88" s="146" t="s">
        <v>799</v>
      </c>
      <c r="AF88" s="146" t="s">
        <v>463</v>
      </c>
      <c r="AI88" s="69">
        <f t="shared" si="3"/>
        <v>1975</v>
      </c>
      <c r="AM88" s="146">
        <v>23</v>
      </c>
      <c r="AO88" s="68" t="s">
        <v>535</v>
      </c>
      <c r="AP88" s="146" t="s">
        <v>776</v>
      </c>
      <c r="AQ88" s="146" t="s">
        <v>777</v>
      </c>
      <c r="AX88" s="146" t="str">
        <f t="shared" si="1"/>
        <v>034</v>
      </c>
      <c r="AY88" s="68" t="s">
        <v>802</v>
      </c>
    </row>
    <row r="89" spans="2:51" s="146" customFormat="1" ht="20.149999999999999" hidden="1" customHeight="1">
      <c r="B89" s="159" t="s">
        <v>303</v>
      </c>
      <c r="C89" s="876">
        <v>0</v>
      </c>
      <c r="D89" s="877"/>
      <c r="E89" s="70"/>
      <c r="G89" s="146" t="s">
        <v>803</v>
      </c>
      <c r="K89" s="68" t="s">
        <v>804</v>
      </c>
      <c r="L89" s="146" t="s">
        <v>805</v>
      </c>
      <c r="O89" s="146" t="s">
        <v>142</v>
      </c>
      <c r="R89" s="146" t="s">
        <v>121</v>
      </c>
      <c r="Y89" s="68" t="s">
        <v>675</v>
      </c>
      <c r="Z89" s="146" t="s">
        <v>673</v>
      </c>
      <c r="AA89" s="146" t="s">
        <v>674</v>
      </c>
      <c r="AC89" s="146" t="str">
        <f t="shared" si="0"/>
        <v>２４</v>
      </c>
      <c r="AD89" s="146">
        <v>24</v>
      </c>
      <c r="AE89" s="146" t="s">
        <v>806</v>
      </c>
      <c r="AF89" s="146" t="s">
        <v>464</v>
      </c>
      <c r="AI89" s="69">
        <f t="shared" si="3"/>
        <v>1976</v>
      </c>
      <c r="AM89" s="146">
        <v>24</v>
      </c>
      <c r="AO89" s="68" t="s">
        <v>536</v>
      </c>
      <c r="AP89" s="146" t="s">
        <v>782</v>
      </c>
      <c r="AQ89" s="146" t="s">
        <v>783</v>
      </c>
      <c r="AX89" s="146" t="str">
        <f t="shared" si="1"/>
        <v>035</v>
      </c>
      <c r="AY89" s="68" t="s">
        <v>809</v>
      </c>
    </row>
    <row r="90" spans="2:51" s="146" customFormat="1" ht="20.149999999999999" hidden="1" customHeight="1">
      <c r="B90" s="159" t="s">
        <v>39</v>
      </c>
      <c r="C90" s="876">
        <v>0</v>
      </c>
      <c r="D90" s="877"/>
      <c r="E90" s="70"/>
      <c r="G90" s="146" t="s">
        <v>810</v>
      </c>
      <c r="K90" s="68" t="s">
        <v>811</v>
      </c>
      <c r="L90" s="146" t="s">
        <v>812</v>
      </c>
      <c r="O90" s="146" t="s">
        <v>143</v>
      </c>
      <c r="R90" s="146" t="s">
        <v>123</v>
      </c>
      <c r="Y90" s="68" t="s">
        <v>675</v>
      </c>
      <c r="Z90" s="146" t="s">
        <v>7</v>
      </c>
      <c r="AA90" s="146" t="s">
        <v>6</v>
      </c>
      <c r="AC90" s="146" t="str">
        <f t="shared" si="0"/>
        <v>２５</v>
      </c>
      <c r="AD90" s="146">
        <v>25</v>
      </c>
      <c r="AE90" s="146" t="s">
        <v>813</v>
      </c>
      <c r="AF90" s="146" t="s">
        <v>465</v>
      </c>
      <c r="AI90" s="69">
        <f t="shared" si="3"/>
        <v>1977</v>
      </c>
      <c r="AM90" s="146">
        <v>25</v>
      </c>
      <c r="AO90" s="68" t="s">
        <v>537</v>
      </c>
      <c r="AP90" s="146" t="s">
        <v>2</v>
      </c>
      <c r="AQ90" s="146" t="s">
        <v>347</v>
      </c>
      <c r="AR90" s="145"/>
      <c r="AX90" s="146" t="str">
        <f t="shared" si="1"/>
        <v>036</v>
      </c>
      <c r="AY90" s="68" t="s">
        <v>816</v>
      </c>
    </row>
    <row r="91" spans="2:51" s="146" customFormat="1" ht="20.149999999999999" hidden="1" customHeight="1">
      <c r="B91" s="159" t="s">
        <v>40</v>
      </c>
      <c r="C91" s="876">
        <v>0</v>
      </c>
      <c r="D91" s="877"/>
      <c r="E91" s="70"/>
      <c r="G91" s="146" t="s">
        <v>817</v>
      </c>
      <c r="K91" s="68" t="s">
        <v>818</v>
      </c>
      <c r="L91" s="146" t="s">
        <v>819</v>
      </c>
      <c r="O91" s="146" t="s">
        <v>144</v>
      </c>
      <c r="R91" s="146" t="s">
        <v>123</v>
      </c>
      <c r="Y91" s="68" t="s">
        <v>675</v>
      </c>
      <c r="Z91" s="146" t="s">
        <v>820</v>
      </c>
      <c r="AA91" s="146" t="s">
        <v>821</v>
      </c>
      <c r="AC91" s="146" t="str">
        <f t="shared" si="0"/>
        <v>２６</v>
      </c>
      <c r="AD91" s="146">
        <v>26</v>
      </c>
      <c r="AE91" s="146" t="s">
        <v>822</v>
      </c>
      <c r="AF91" s="146" t="s">
        <v>466</v>
      </c>
      <c r="AI91" s="69">
        <f t="shared" si="3"/>
        <v>1978</v>
      </c>
      <c r="AM91" s="146">
        <v>26</v>
      </c>
      <c r="AO91" s="68" t="s">
        <v>538</v>
      </c>
      <c r="AP91" s="146" t="s">
        <v>794</v>
      </c>
      <c r="AQ91" s="146" t="s">
        <v>795</v>
      </c>
      <c r="AX91" s="146" t="str">
        <f t="shared" si="1"/>
        <v>041</v>
      </c>
      <c r="AY91" s="68" t="s">
        <v>823</v>
      </c>
    </row>
    <row r="92" spans="2:51" s="146" customFormat="1" ht="20.149999999999999" hidden="1" customHeight="1">
      <c r="K92" s="68" t="s">
        <v>824</v>
      </c>
      <c r="L92" s="146" t="s">
        <v>825</v>
      </c>
      <c r="O92" s="146" t="s">
        <v>145</v>
      </c>
      <c r="R92" s="146" t="s">
        <v>123</v>
      </c>
      <c r="Y92" s="68" t="s">
        <v>675</v>
      </c>
      <c r="Z92" s="146" t="s">
        <v>826</v>
      </c>
      <c r="AA92" s="146" t="s">
        <v>827</v>
      </c>
      <c r="AC92" s="146" t="str">
        <f t="shared" si="0"/>
        <v>２７</v>
      </c>
      <c r="AD92" s="146">
        <v>27</v>
      </c>
      <c r="AE92" s="146" t="s">
        <v>828</v>
      </c>
      <c r="AF92" s="146" t="s">
        <v>467</v>
      </c>
      <c r="AI92" s="69">
        <f t="shared" si="3"/>
        <v>1979</v>
      </c>
      <c r="AM92" s="146">
        <v>27</v>
      </c>
      <c r="AO92" s="68" t="s">
        <v>539</v>
      </c>
      <c r="AP92" s="146" t="s">
        <v>800</v>
      </c>
      <c r="AQ92" s="146" t="s">
        <v>801</v>
      </c>
      <c r="AX92" s="146" t="str">
        <f t="shared" si="1"/>
        <v>043</v>
      </c>
      <c r="AY92" s="68" t="s">
        <v>829</v>
      </c>
    </row>
    <row r="93" spans="2:51" s="146" customFormat="1" ht="20.149999999999999" hidden="1" customHeight="1">
      <c r="B93" s="146" t="s">
        <v>304</v>
      </c>
      <c r="G93" s="146" t="s">
        <v>26</v>
      </c>
      <c r="K93" s="68" t="s">
        <v>830</v>
      </c>
      <c r="L93" s="146" t="s">
        <v>831</v>
      </c>
      <c r="O93" s="146" t="s">
        <v>146</v>
      </c>
      <c r="R93" s="146" t="s">
        <v>123</v>
      </c>
      <c r="Y93" s="68" t="s">
        <v>675</v>
      </c>
      <c r="Z93" s="146" t="s">
        <v>832</v>
      </c>
      <c r="AA93" s="146" t="s">
        <v>833</v>
      </c>
      <c r="AC93" s="146" t="str">
        <f t="shared" si="0"/>
        <v>２８</v>
      </c>
      <c r="AD93" s="146">
        <v>28</v>
      </c>
      <c r="AE93" s="146" t="s">
        <v>834</v>
      </c>
      <c r="AF93" s="146" t="s">
        <v>468</v>
      </c>
      <c r="AI93" s="69">
        <f t="shared" si="3"/>
        <v>1980</v>
      </c>
      <c r="AM93" s="146">
        <v>28</v>
      </c>
      <c r="AO93" s="68" t="s">
        <v>540</v>
      </c>
      <c r="AP93" s="146" t="s">
        <v>807</v>
      </c>
      <c r="AQ93" s="146" t="s">
        <v>808</v>
      </c>
      <c r="AX93" s="146" t="str">
        <f t="shared" si="1"/>
        <v>044</v>
      </c>
      <c r="AY93" s="68" t="s">
        <v>835</v>
      </c>
    </row>
    <row r="94" spans="2:51" s="146" customFormat="1" ht="20.149999999999999" hidden="1" customHeight="1">
      <c r="B94" s="146">
        <v>1</v>
      </c>
      <c r="C94" s="878">
        <v>12000</v>
      </c>
      <c r="D94" s="879"/>
      <c r="E94" s="146" t="s">
        <v>305</v>
      </c>
      <c r="G94" s="146" t="s">
        <v>27</v>
      </c>
      <c r="K94" s="68" t="s">
        <v>836</v>
      </c>
      <c r="L94" s="146" t="s">
        <v>837</v>
      </c>
      <c r="O94" s="146" t="s">
        <v>147</v>
      </c>
      <c r="R94" s="146" t="s">
        <v>123</v>
      </c>
      <c r="Y94" s="68" t="s">
        <v>675</v>
      </c>
      <c r="Z94" s="146" t="s">
        <v>8</v>
      </c>
      <c r="AA94" s="146" t="s">
        <v>331</v>
      </c>
      <c r="AC94" s="146" t="str">
        <f t="shared" si="0"/>
        <v>２９</v>
      </c>
      <c r="AD94" s="146">
        <v>29</v>
      </c>
      <c r="AE94" s="146" t="s">
        <v>838</v>
      </c>
      <c r="AF94" s="146" t="s">
        <v>469</v>
      </c>
      <c r="AI94" s="69">
        <f t="shared" si="3"/>
        <v>1981</v>
      </c>
      <c r="AM94" s="146">
        <v>29</v>
      </c>
      <c r="AO94" s="68" t="s">
        <v>541</v>
      </c>
      <c r="AP94" s="146" t="s">
        <v>814</v>
      </c>
      <c r="AQ94" s="146" t="s">
        <v>815</v>
      </c>
      <c r="AX94" s="146" t="str">
        <f t="shared" si="1"/>
        <v>045</v>
      </c>
      <c r="AY94" s="68" t="s">
        <v>841</v>
      </c>
    </row>
    <row r="95" spans="2:51" s="146" customFormat="1" ht="20.149999999999999" hidden="1" customHeight="1">
      <c r="B95" s="146">
        <v>2</v>
      </c>
      <c r="C95" s="878">
        <v>14000</v>
      </c>
      <c r="D95" s="879"/>
      <c r="E95" s="146" t="s">
        <v>306</v>
      </c>
      <c r="G95" s="146" t="s">
        <v>28</v>
      </c>
      <c r="K95" s="68" t="s">
        <v>842</v>
      </c>
      <c r="L95" s="146" t="s">
        <v>843</v>
      </c>
      <c r="O95" s="146" t="s">
        <v>148</v>
      </c>
      <c r="R95" s="146" t="s">
        <v>123</v>
      </c>
      <c r="Y95" s="68" t="s">
        <v>675</v>
      </c>
      <c r="Z95" s="146" t="s">
        <v>844</v>
      </c>
      <c r="AA95" s="146" t="s">
        <v>845</v>
      </c>
      <c r="AC95" s="146" t="str">
        <f t="shared" si="0"/>
        <v>３０</v>
      </c>
      <c r="AD95" s="146">
        <v>30</v>
      </c>
      <c r="AE95" s="146" t="s">
        <v>846</v>
      </c>
      <c r="AF95" s="146" t="s">
        <v>470</v>
      </c>
      <c r="AI95" s="69">
        <f t="shared" si="3"/>
        <v>1982</v>
      </c>
      <c r="AM95" s="146">
        <v>30</v>
      </c>
      <c r="AO95" s="68" t="s">
        <v>542</v>
      </c>
      <c r="AP95" s="146" t="s">
        <v>3</v>
      </c>
      <c r="AQ95" s="146" t="s">
        <v>348</v>
      </c>
      <c r="AX95" s="146" t="str">
        <f t="shared" si="1"/>
        <v>048</v>
      </c>
      <c r="AY95" s="68" t="s">
        <v>849</v>
      </c>
    </row>
    <row r="96" spans="2:51" s="146" customFormat="1" ht="20.149999999999999" hidden="1" customHeight="1">
      <c r="B96" s="146">
        <v>3</v>
      </c>
      <c r="C96" s="878">
        <v>16000</v>
      </c>
      <c r="D96" s="879"/>
      <c r="E96" s="146" t="s">
        <v>307</v>
      </c>
      <c r="K96" s="68" t="s">
        <v>850</v>
      </c>
      <c r="L96" s="146" t="s">
        <v>851</v>
      </c>
      <c r="O96" s="146" t="s">
        <v>149</v>
      </c>
      <c r="R96" s="146" t="s">
        <v>125</v>
      </c>
      <c r="Y96" s="68" t="s">
        <v>675</v>
      </c>
      <c r="Z96" s="146" t="s">
        <v>10</v>
      </c>
      <c r="AA96" s="146" t="s">
        <v>9</v>
      </c>
      <c r="AC96" s="146" t="str">
        <f t="shared" si="0"/>
        <v>３１</v>
      </c>
      <c r="AD96" s="146">
        <v>31</v>
      </c>
      <c r="AE96" s="146" t="s">
        <v>852</v>
      </c>
      <c r="AF96" s="146" t="s">
        <v>471</v>
      </c>
      <c r="AI96" s="69">
        <f t="shared" si="3"/>
        <v>1983</v>
      </c>
      <c r="AM96" s="146">
        <v>31</v>
      </c>
      <c r="AO96" s="68" t="s">
        <v>543</v>
      </c>
      <c r="AP96" s="146" t="s">
        <v>4</v>
      </c>
      <c r="AQ96" s="146" t="s">
        <v>349</v>
      </c>
      <c r="AX96" s="146" t="str">
        <f t="shared" si="1"/>
        <v>049</v>
      </c>
      <c r="AY96" s="68" t="s">
        <v>855</v>
      </c>
    </row>
    <row r="97" spans="2:51" s="146" customFormat="1" ht="20.149999999999999" hidden="1" customHeight="1">
      <c r="C97" s="71"/>
      <c r="K97" s="68" t="s">
        <v>856</v>
      </c>
      <c r="L97" s="146" t="s">
        <v>857</v>
      </c>
      <c r="O97" s="146" t="s">
        <v>150</v>
      </c>
      <c r="R97" s="146" t="s">
        <v>125</v>
      </c>
      <c r="Y97" s="68" t="s">
        <v>675</v>
      </c>
      <c r="Z97" s="146" t="s">
        <v>11</v>
      </c>
      <c r="AA97" s="146" t="s">
        <v>332</v>
      </c>
      <c r="AC97" s="146" t="str">
        <f t="shared" si="0"/>
        <v>３２</v>
      </c>
      <c r="AD97" s="146">
        <v>32</v>
      </c>
      <c r="AE97" s="146" t="s">
        <v>858</v>
      </c>
      <c r="AF97" s="146" t="s">
        <v>472</v>
      </c>
      <c r="AI97" s="69">
        <f t="shared" si="3"/>
        <v>1984</v>
      </c>
      <c r="AO97" s="68" t="s">
        <v>544</v>
      </c>
      <c r="AP97" s="146" t="s">
        <v>5</v>
      </c>
      <c r="AQ97" s="146" t="s">
        <v>350</v>
      </c>
      <c r="AX97" s="146" t="str">
        <f t="shared" si="1"/>
        <v>052</v>
      </c>
      <c r="AY97" s="68" t="s">
        <v>861</v>
      </c>
    </row>
    <row r="98" spans="2:51" s="146" customFormat="1" ht="20.149999999999999" hidden="1" customHeight="1">
      <c r="K98" s="68" t="s">
        <v>862</v>
      </c>
      <c r="L98" s="146" t="s">
        <v>863</v>
      </c>
      <c r="O98" s="146" t="s">
        <v>151</v>
      </c>
      <c r="R98" s="146" t="s">
        <v>125</v>
      </c>
      <c r="Y98" s="68" t="s">
        <v>675</v>
      </c>
      <c r="Z98" s="146" t="s">
        <v>864</v>
      </c>
      <c r="AA98" s="146" t="s">
        <v>865</v>
      </c>
      <c r="AC98" s="146" t="str">
        <f t="shared" si="0"/>
        <v>３３</v>
      </c>
      <c r="AD98" s="146">
        <v>33</v>
      </c>
      <c r="AE98" s="146" t="s">
        <v>866</v>
      </c>
      <c r="AF98" s="146" t="s">
        <v>473</v>
      </c>
      <c r="AI98" s="69">
        <f t="shared" si="3"/>
        <v>1985</v>
      </c>
      <c r="AO98" s="68" t="s">
        <v>545</v>
      </c>
      <c r="AP98" s="146" t="s">
        <v>839</v>
      </c>
      <c r="AQ98" s="146" t="s">
        <v>840</v>
      </c>
      <c r="AX98" s="146" t="str">
        <f t="shared" si="1"/>
        <v>053</v>
      </c>
      <c r="AY98" s="68" t="s">
        <v>869</v>
      </c>
    </row>
    <row r="99" spans="2:51" s="146" customFormat="1" ht="20.149999999999999" hidden="1" customHeight="1">
      <c r="B99" s="146" t="s">
        <v>308</v>
      </c>
      <c r="D99" s="146" t="s">
        <v>737</v>
      </c>
      <c r="K99" s="68" t="s">
        <v>870</v>
      </c>
      <c r="L99" s="146" t="s">
        <v>871</v>
      </c>
      <c r="O99" s="146" t="s">
        <v>152</v>
      </c>
      <c r="R99" s="146" t="s">
        <v>125</v>
      </c>
      <c r="Y99" s="68" t="s">
        <v>675</v>
      </c>
      <c r="Z99" s="146" t="s">
        <v>12</v>
      </c>
      <c r="AA99" s="146" t="s">
        <v>333</v>
      </c>
      <c r="AC99" s="146" t="str">
        <f t="shared" si="0"/>
        <v>３４</v>
      </c>
      <c r="AD99" s="146">
        <v>34</v>
      </c>
      <c r="AE99" s="146" t="s">
        <v>872</v>
      </c>
      <c r="AF99" s="146" t="s">
        <v>474</v>
      </c>
      <c r="AI99" s="69">
        <f t="shared" si="3"/>
        <v>1986</v>
      </c>
      <c r="AO99" s="68" t="s">
        <v>1040</v>
      </c>
      <c r="AP99" s="68" t="s">
        <v>1041</v>
      </c>
      <c r="AQ99" s="146" t="s">
        <v>749</v>
      </c>
      <c r="AX99" s="146" t="str">
        <f t="shared" si="1"/>
        <v>054</v>
      </c>
      <c r="AY99" s="68" t="s">
        <v>875</v>
      </c>
    </row>
    <row r="100" spans="2:51" s="146" customFormat="1" ht="20.149999999999999" hidden="1" customHeight="1">
      <c r="B100" s="75">
        <f ca="1">TODAY()</f>
        <v>46135</v>
      </c>
      <c r="C100" s="107"/>
      <c r="D100" s="146" t="s">
        <v>876</v>
      </c>
      <c r="E100" s="146" t="s">
        <v>551</v>
      </c>
      <c r="K100" s="68" t="s">
        <v>877</v>
      </c>
      <c r="L100" s="146" t="s">
        <v>878</v>
      </c>
      <c r="O100" s="146" t="s">
        <v>153</v>
      </c>
      <c r="R100" s="146" t="s">
        <v>125</v>
      </c>
      <c r="Y100" s="68" t="s">
        <v>675</v>
      </c>
      <c r="Z100" s="146" t="s">
        <v>13</v>
      </c>
      <c r="AA100" s="146" t="s">
        <v>334</v>
      </c>
      <c r="AC100" s="146" t="str">
        <f t="shared" si="0"/>
        <v>３５</v>
      </c>
      <c r="AD100" s="146">
        <v>35</v>
      </c>
      <c r="AE100" s="146" t="s">
        <v>879</v>
      </c>
      <c r="AF100" s="146" t="s">
        <v>475</v>
      </c>
      <c r="AI100" s="69">
        <f t="shared" si="3"/>
        <v>1987</v>
      </c>
      <c r="AO100" s="68" t="s">
        <v>546</v>
      </c>
      <c r="AP100" s="146" t="s">
        <v>847</v>
      </c>
      <c r="AQ100" s="146" t="s">
        <v>848</v>
      </c>
      <c r="AX100" s="146" t="str">
        <f t="shared" si="1"/>
        <v>055</v>
      </c>
      <c r="AY100" s="68" t="s">
        <v>882</v>
      </c>
    </row>
    <row r="101" spans="2:51" s="146" customFormat="1" ht="20.149999999999999" hidden="1" customHeight="1">
      <c r="D101" s="146" t="s">
        <v>172</v>
      </c>
      <c r="E101" s="146" t="s">
        <v>553</v>
      </c>
      <c r="K101" s="68" t="s">
        <v>883</v>
      </c>
      <c r="L101" s="146" t="s">
        <v>884</v>
      </c>
      <c r="O101" s="146" t="s">
        <v>154</v>
      </c>
      <c r="R101" s="146" t="s">
        <v>127</v>
      </c>
      <c r="Y101" s="68" t="s">
        <v>675</v>
      </c>
      <c r="Z101" s="146" t="s">
        <v>15</v>
      </c>
      <c r="AA101" s="146" t="s">
        <v>14</v>
      </c>
      <c r="AC101" s="146" t="str">
        <f t="shared" si="0"/>
        <v>３６</v>
      </c>
      <c r="AD101" s="146">
        <v>36</v>
      </c>
      <c r="AE101" s="146" t="s">
        <v>885</v>
      </c>
      <c r="AF101" s="146" t="s">
        <v>476</v>
      </c>
      <c r="AI101" s="69">
        <f t="shared" si="3"/>
        <v>1988</v>
      </c>
      <c r="AO101" s="68" t="s">
        <v>547</v>
      </c>
      <c r="AP101" s="146" t="s">
        <v>853</v>
      </c>
      <c r="AQ101" s="146" t="s">
        <v>854</v>
      </c>
      <c r="AX101" s="146" t="str">
        <f t="shared" si="1"/>
        <v>061</v>
      </c>
      <c r="AY101" s="68" t="s">
        <v>886</v>
      </c>
    </row>
    <row r="102" spans="2:51" s="146" customFormat="1" ht="20.149999999999999" hidden="1" customHeight="1">
      <c r="B102" s="146" t="s">
        <v>736</v>
      </c>
      <c r="D102" s="146" t="s">
        <v>173</v>
      </c>
      <c r="E102" s="146" t="s">
        <v>555</v>
      </c>
      <c r="K102" s="68" t="s">
        <v>887</v>
      </c>
      <c r="L102" s="146" t="s">
        <v>888</v>
      </c>
      <c r="O102" s="146" t="s">
        <v>155</v>
      </c>
      <c r="R102" s="146" t="s">
        <v>127</v>
      </c>
      <c r="Y102" s="68" t="s">
        <v>675</v>
      </c>
      <c r="Z102" s="146" t="s">
        <v>16</v>
      </c>
      <c r="AA102" s="146" t="s">
        <v>335</v>
      </c>
      <c r="AC102" s="146" t="str">
        <f t="shared" si="0"/>
        <v>３７</v>
      </c>
      <c r="AD102" s="146">
        <v>37</v>
      </c>
      <c r="AE102" s="146" t="s">
        <v>889</v>
      </c>
      <c r="AF102" s="146" t="s">
        <v>477</v>
      </c>
      <c r="AI102" s="69">
        <f t="shared" si="3"/>
        <v>1989</v>
      </c>
      <c r="AO102" s="68" t="s">
        <v>548</v>
      </c>
      <c r="AP102" s="146" t="s">
        <v>859</v>
      </c>
      <c r="AQ102" s="146" t="s">
        <v>860</v>
      </c>
      <c r="AX102" s="146" t="str">
        <f t="shared" si="1"/>
        <v>064</v>
      </c>
      <c r="AY102" s="68" t="s">
        <v>890</v>
      </c>
    </row>
    <row r="103" spans="2:51" s="146" customFormat="1" ht="20.149999999999999" hidden="1" customHeight="1">
      <c r="B103" s="146" t="s">
        <v>876</v>
      </c>
      <c r="D103" s="146" t="s">
        <v>891</v>
      </c>
      <c r="E103" s="146" t="s">
        <v>557</v>
      </c>
      <c r="F103" s="146" t="s">
        <v>744</v>
      </c>
      <c r="K103" s="68" t="s">
        <v>892</v>
      </c>
      <c r="L103" s="146" t="s">
        <v>893</v>
      </c>
      <c r="O103" s="146" t="s">
        <v>156</v>
      </c>
      <c r="R103" s="146" t="s">
        <v>127</v>
      </c>
      <c r="Y103" s="68" t="s">
        <v>675</v>
      </c>
      <c r="Z103" s="146" t="s">
        <v>17</v>
      </c>
      <c r="AA103" s="146" t="s">
        <v>336</v>
      </c>
      <c r="AC103" s="146" t="str">
        <f t="shared" si="0"/>
        <v>３８</v>
      </c>
      <c r="AD103" s="146">
        <v>38</v>
      </c>
      <c r="AE103" s="146" t="s">
        <v>894</v>
      </c>
      <c r="AF103" s="146" t="s">
        <v>478</v>
      </c>
      <c r="AI103" s="69">
        <f t="shared" si="3"/>
        <v>1990</v>
      </c>
      <c r="AO103" s="68" t="s">
        <v>549</v>
      </c>
      <c r="AP103" s="146" t="s">
        <v>867</v>
      </c>
      <c r="AQ103" s="146" t="s">
        <v>868</v>
      </c>
      <c r="AX103" s="146" t="str">
        <f t="shared" si="1"/>
        <v>065</v>
      </c>
      <c r="AY103" s="68" t="s">
        <v>311</v>
      </c>
    </row>
    <row r="104" spans="2:51" s="146" customFormat="1" ht="20.149999999999999" hidden="1" customHeight="1">
      <c r="B104" s="146" t="s">
        <v>172</v>
      </c>
      <c r="D104" s="146" t="s">
        <v>276</v>
      </c>
      <c r="E104" s="146" t="s">
        <v>559</v>
      </c>
      <c r="F104" s="146" t="s">
        <v>745</v>
      </c>
      <c r="K104" s="68" t="s">
        <v>897</v>
      </c>
      <c r="L104" s="146" t="s">
        <v>898</v>
      </c>
      <c r="O104" s="146" t="s">
        <v>157</v>
      </c>
      <c r="R104" s="146" t="s">
        <v>127</v>
      </c>
      <c r="Y104" s="68" t="s">
        <v>675</v>
      </c>
      <c r="Z104" s="146" t="s">
        <v>19</v>
      </c>
      <c r="AA104" s="146" t="s">
        <v>18</v>
      </c>
      <c r="AC104" s="146" t="str">
        <f t="shared" si="0"/>
        <v>３９</v>
      </c>
      <c r="AD104" s="146">
        <v>39</v>
      </c>
      <c r="AE104" s="146" t="s">
        <v>899</v>
      </c>
      <c r="AF104" s="146" t="s">
        <v>479</v>
      </c>
      <c r="AI104" s="69">
        <f t="shared" si="3"/>
        <v>1991</v>
      </c>
      <c r="AO104" s="68" t="s">
        <v>550</v>
      </c>
      <c r="AP104" s="146" t="s">
        <v>873</v>
      </c>
      <c r="AQ104" s="146" t="s">
        <v>874</v>
      </c>
      <c r="AR104" s="145"/>
      <c r="AX104" s="146" t="str">
        <f t="shared" si="1"/>
        <v>070</v>
      </c>
      <c r="AY104" s="68" t="s">
        <v>312</v>
      </c>
    </row>
    <row r="105" spans="2:51" s="146" customFormat="1" ht="20.149999999999999" hidden="1" customHeight="1">
      <c r="B105" s="146" t="s">
        <v>173</v>
      </c>
      <c r="D105" s="146" t="s">
        <v>277</v>
      </c>
      <c r="E105" s="146" t="s">
        <v>561</v>
      </c>
      <c r="F105" s="146" t="s">
        <v>298</v>
      </c>
      <c r="K105" s="68" t="s">
        <v>900</v>
      </c>
      <c r="L105" s="146" t="s">
        <v>901</v>
      </c>
      <c r="O105" s="146" t="s">
        <v>158</v>
      </c>
      <c r="R105" s="146" t="s">
        <v>129</v>
      </c>
      <c r="Y105" s="68" t="s">
        <v>675</v>
      </c>
      <c r="Z105" s="146" t="s">
        <v>20</v>
      </c>
      <c r="AA105" s="146" t="s">
        <v>337</v>
      </c>
      <c r="AC105" s="146" t="str">
        <f t="shared" si="0"/>
        <v>４０</v>
      </c>
      <c r="AD105" s="146">
        <v>40</v>
      </c>
      <c r="AE105" s="146" t="s">
        <v>902</v>
      </c>
      <c r="AF105" s="146" t="s">
        <v>480</v>
      </c>
      <c r="AI105" s="69">
        <f t="shared" si="3"/>
        <v>1992</v>
      </c>
      <c r="AO105" s="68" t="s">
        <v>552</v>
      </c>
      <c r="AP105" s="146" t="s">
        <v>880</v>
      </c>
      <c r="AQ105" s="146" t="s">
        <v>881</v>
      </c>
      <c r="AX105" s="146" t="str">
        <f t="shared" si="1"/>
        <v>071</v>
      </c>
      <c r="AY105" s="68" t="s">
        <v>903</v>
      </c>
    </row>
    <row r="106" spans="2:51" s="146" customFormat="1" ht="20.149999999999999" hidden="1" customHeight="1">
      <c r="B106" s="146" t="s">
        <v>904</v>
      </c>
      <c r="D106" s="146" t="s">
        <v>904</v>
      </c>
      <c r="F106" s="146" t="s">
        <v>754</v>
      </c>
      <c r="K106" s="68" t="s">
        <v>905</v>
      </c>
      <c r="L106" s="146" t="s">
        <v>906</v>
      </c>
      <c r="O106" s="146" t="s">
        <v>159</v>
      </c>
      <c r="R106" s="146" t="s">
        <v>129</v>
      </c>
      <c r="Y106" s="68" t="s">
        <v>675</v>
      </c>
      <c r="Z106" s="146" t="s">
        <v>22</v>
      </c>
      <c r="AA106" s="146" t="s">
        <v>21</v>
      </c>
      <c r="AC106" s="146" t="str">
        <f t="shared" si="0"/>
        <v>４１</v>
      </c>
      <c r="AD106" s="146">
        <v>41</v>
      </c>
      <c r="AE106" s="146" t="s">
        <v>907</v>
      </c>
      <c r="AF106" s="146" t="s">
        <v>481</v>
      </c>
      <c r="AI106" s="69">
        <f t="shared" si="3"/>
        <v>1993</v>
      </c>
      <c r="AO106" s="68" t="s">
        <v>554</v>
      </c>
      <c r="AP106" s="146" t="s">
        <v>201</v>
      </c>
      <c r="AQ106" s="146" t="s">
        <v>351</v>
      </c>
      <c r="AX106" s="146" t="str">
        <f t="shared" si="1"/>
        <v>072</v>
      </c>
      <c r="AY106" s="68" t="s">
        <v>908</v>
      </c>
    </row>
    <row r="107" spans="2:51" s="146" customFormat="1" ht="20.149999999999999" hidden="1" customHeight="1">
      <c r="B107" s="146" t="s">
        <v>174</v>
      </c>
      <c r="D107" s="146" t="s">
        <v>174</v>
      </c>
      <c r="F107" s="146" t="s">
        <v>299</v>
      </c>
      <c r="K107" s="68" t="s">
        <v>909</v>
      </c>
      <c r="L107" s="146" t="s">
        <v>910</v>
      </c>
      <c r="O107" s="146" t="s">
        <v>160</v>
      </c>
      <c r="R107" s="146" t="s">
        <v>129</v>
      </c>
      <c r="Y107" s="68" t="s">
        <v>675</v>
      </c>
      <c r="Z107" s="146" t="s">
        <v>23</v>
      </c>
      <c r="AA107" s="146" t="s">
        <v>338</v>
      </c>
      <c r="AC107" s="146" t="str">
        <f t="shared" si="0"/>
        <v>４２</v>
      </c>
      <c r="AD107" s="146">
        <v>42</v>
      </c>
      <c r="AE107" s="146" t="s">
        <v>911</v>
      </c>
      <c r="AF107" s="146" t="s">
        <v>482</v>
      </c>
      <c r="AI107" s="69">
        <f t="shared" si="3"/>
        <v>1994</v>
      </c>
      <c r="AO107" s="68" t="s">
        <v>556</v>
      </c>
      <c r="AP107" s="146" t="s">
        <v>202</v>
      </c>
      <c r="AQ107" s="146" t="s">
        <v>352</v>
      </c>
      <c r="AX107" s="146" t="str">
        <f t="shared" si="1"/>
        <v>073</v>
      </c>
      <c r="AY107" s="68" t="s">
        <v>912</v>
      </c>
    </row>
    <row r="108" spans="2:51" s="146" customFormat="1" ht="20.149999999999999" hidden="1" customHeight="1">
      <c r="B108" s="146" t="s">
        <v>175</v>
      </c>
      <c r="D108" s="146" t="s">
        <v>175</v>
      </c>
      <c r="F108" s="146" t="s">
        <v>759</v>
      </c>
      <c r="K108" s="68" t="s">
        <v>913</v>
      </c>
      <c r="L108" s="146" t="s">
        <v>914</v>
      </c>
      <c r="O108" s="146" t="s">
        <v>161</v>
      </c>
      <c r="R108" s="146" t="s">
        <v>129</v>
      </c>
      <c r="Y108" s="68" t="s">
        <v>681</v>
      </c>
      <c r="Z108" s="146" t="s">
        <v>679</v>
      </c>
      <c r="AA108" s="146" t="s">
        <v>680</v>
      </c>
      <c r="AC108" s="146" t="str">
        <f t="shared" si="0"/>
        <v>４３</v>
      </c>
      <c r="AD108" s="146">
        <v>43</v>
      </c>
      <c r="AE108" s="146" t="s">
        <v>915</v>
      </c>
      <c r="AF108" s="146" t="s">
        <v>483</v>
      </c>
      <c r="AI108" s="69">
        <f t="shared" si="3"/>
        <v>1995</v>
      </c>
      <c r="AO108" s="68" t="s">
        <v>558</v>
      </c>
      <c r="AP108" s="146" t="s">
        <v>895</v>
      </c>
      <c r="AQ108" s="146" t="s">
        <v>896</v>
      </c>
      <c r="AX108" s="146" t="str">
        <f t="shared" si="1"/>
        <v>075</v>
      </c>
      <c r="AY108" s="68" t="s">
        <v>916</v>
      </c>
    </row>
    <row r="109" spans="2:51" s="146" customFormat="1" ht="20.149999999999999" hidden="1" customHeight="1">
      <c r="K109" s="68" t="s">
        <v>917</v>
      </c>
      <c r="L109" s="146" t="s">
        <v>918</v>
      </c>
      <c r="O109" s="146" t="s">
        <v>162</v>
      </c>
      <c r="R109" s="146" t="s">
        <v>129</v>
      </c>
      <c r="Y109" s="68" t="s">
        <v>681</v>
      </c>
      <c r="Z109" s="146" t="s">
        <v>24</v>
      </c>
      <c r="AA109" s="146" t="s">
        <v>339</v>
      </c>
      <c r="AC109" s="146" t="str">
        <f t="shared" si="0"/>
        <v>４４</v>
      </c>
      <c r="AD109" s="146">
        <v>44</v>
      </c>
      <c r="AE109" s="146" t="s">
        <v>919</v>
      </c>
      <c r="AF109" s="146" t="s">
        <v>484</v>
      </c>
      <c r="AI109" s="69">
        <f t="shared" si="3"/>
        <v>1996</v>
      </c>
      <c r="AO109" s="68" t="s">
        <v>560</v>
      </c>
      <c r="AP109" s="146" t="s">
        <v>203</v>
      </c>
      <c r="AQ109" s="146" t="s">
        <v>353</v>
      </c>
      <c r="AX109" s="146" t="str">
        <f t="shared" si="1"/>
        <v>077</v>
      </c>
      <c r="AY109" s="68" t="s">
        <v>920</v>
      </c>
    </row>
    <row r="110" spans="2:51" s="146" customFormat="1" ht="20.149999999999999" hidden="1" customHeight="1" thickBot="1">
      <c r="K110" s="68" t="s">
        <v>921</v>
      </c>
      <c r="L110" s="146" t="s">
        <v>922</v>
      </c>
      <c r="O110" s="146" t="s">
        <v>163</v>
      </c>
      <c r="R110" s="146" t="s">
        <v>129</v>
      </c>
      <c r="Y110" s="68" t="s">
        <v>687</v>
      </c>
      <c r="Z110" s="146" t="s">
        <v>685</v>
      </c>
      <c r="AA110" s="146" t="s">
        <v>686</v>
      </c>
      <c r="AC110" s="146" t="str">
        <f t="shared" si="0"/>
        <v>４５</v>
      </c>
      <c r="AD110" s="146">
        <v>45</v>
      </c>
      <c r="AE110" s="146" t="s">
        <v>923</v>
      </c>
      <c r="AF110" s="146" t="s">
        <v>485</v>
      </c>
      <c r="AI110" s="69">
        <f t="shared" si="3"/>
        <v>1997</v>
      </c>
      <c r="AO110" s="68" t="s">
        <v>562</v>
      </c>
      <c r="AP110" s="146" t="s">
        <v>204</v>
      </c>
      <c r="AQ110" s="146" t="s">
        <v>354</v>
      </c>
      <c r="AX110" s="146" t="str">
        <f t="shared" si="1"/>
        <v>081</v>
      </c>
      <c r="AY110" s="68" t="s">
        <v>924</v>
      </c>
    </row>
    <row r="111" spans="2:51" s="146" customFormat="1" ht="20.149999999999999" hidden="1" customHeight="1" thickBot="1">
      <c r="B111" s="108">
        <v>0</v>
      </c>
      <c r="C111" s="72">
        <f>IF(B111=1,0,1)</f>
        <v>1</v>
      </c>
      <c r="K111" s="68" t="s">
        <v>925</v>
      </c>
      <c r="L111" s="146" t="s">
        <v>926</v>
      </c>
      <c r="O111" s="146" t="s">
        <v>164</v>
      </c>
      <c r="R111" s="146" t="s">
        <v>129</v>
      </c>
      <c r="Y111" s="68" t="s">
        <v>693</v>
      </c>
      <c r="Z111" s="146" t="s">
        <v>691</v>
      </c>
      <c r="AA111" s="146" t="s">
        <v>692</v>
      </c>
      <c r="AC111" s="146" t="str">
        <f t="shared" si="0"/>
        <v>４６</v>
      </c>
      <c r="AD111" s="146">
        <v>46</v>
      </c>
      <c r="AE111" s="146" t="s">
        <v>927</v>
      </c>
      <c r="AF111" s="146" t="s">
        <v>486</v>
      </c>
      <c r="AI111" s="69">
        <f t="shared" si="3"/>
        <v>1998</v>
      </c>
      <c r="AO111" s="68" t="s">
        <v>563</v>
      </c>
      <c r="AP111" s="146" t="s">
        <v>205</v>
      </c>
      <c r="AQ111" s="146" t="s">
        <v>355</v>
      </c>
      <c r="AX111" s="146" t="str">
        <f t="shared" si="1"/>
        <v>084</v>
      </c>
      <c r="AY111" s="68" t="s">
        <v>928</v>
      </c>
    </row>
    <row r="112" spans="2:51" s="146" customFormat="1" ht="20.149999999999999" hidden="1" customHeight="1">
      <c r="K112" s="68" t="s">
        <v>929</v>
      </c>
      <c r="L112" s="146" t="s">
        <v>930</v>
      </c>
      <c r="O112" s="146" t="s">
        <v>165</v>
      </c>
      <c r="R112" s="146" t="s">
        <v>129</v>
      </c>
      <c r="Y112" s="68" t="s">
        <v>693</v>
      </c>
      <c r="Z112" s="146" t="s">
        <v>30</v>
      </c>
      <c r="AA112" s="146" t="s">
        <v>340</v>
      </c>
      <c r="AC112" s="146" t="str">
        <f t="shared" si="0"/>
        <v>４７</v>
      </c>
      <c r="AD112" s="146">
        <v>47</v>
      </c>
      <c r="AE112" s="146" t="s">
        <v>931</v>
      </c>
      <c r="AF112" s="146" t="s">
        <v>487</v>
      </c>
      <c r="AI112" s="69">
        <f t="shared" si="3"/>
        <v>1999</v>
      </c>
      <c r="AO112" s="68" t="s">
        <v>564</v>
      </c>
      <c r="AP112" s="146" t="s">
        <v>206</v>
      </c>
      <c r="AQ112" s="146" t="s">
        <v>356</v>
      </c>
      <c r="AX112" s="146" t="str">
        <f t="shared" si="1"/>
        <v>086</v>
      </c>
      <c r="AY112" s="68" t="s">
        <v>932</v>
      </c>
    </row>
    <row r="113" spans="2:51" s="146" customFormat="1" ht="17.25" hidden="1" customHeight="1">
      <c r="Y113" s="68" t="s">
        <v>693</v>
      </c>
      <c r="Z113" s="146" t="s">
        <v>31</v>
      </c>
      <c r="AA113" s="146" t="s">
        <v>341</v>
      </c>
      <c r="AC113" s="146" t="str">
        <f t="shared" si="0"/>
        <v>４８</v>
      </c>
      <c r="AD113" s="146">
        <v>48</v>
      </c>
      <c r="AE113" s="146" t="s">
        <v>933</v>
      </c>
      <c r="AF113" s="146" t="s">
        <v>488</v>
      </c>
      <c r="AI113" s="69">
        <f t="shared" si="3"/>
        <v>2000</v>
      </c>
      <c r="AO113" s="68" t="s">
        <v>565</v>
      </c>
      <c r="AP113" s="146" t="s">
        <v>207</v>
      </c>
      <c r="AQ113" s="146" t="s">
        <v>357</v>
      </c>
      <c r="AX113" s="146" t="str">
        <f t="shared" si="1"/>
        <v>087</v>
      </c>
      <c r="AY113" s="68" t="s">
        <v>936</v>
      </c>
    </row>
    <row r="114" spans="2:51" s="146" customFormat="1" ht="17.25" hidden="1" customHeight="1">
      <c r="B114" s="146" t="s">
        <v>937</v>
      </c>
      <c r="K114" s="146" t="s">
        <v>1083</v>
      </c>
      <c r="M114" s="163"/>
      <c r="N114" s="145"/>
      <c r="O114" s="146" t="s">
        <v>1068</v>
      </c>
      <c r="P114" s="145"/>
      <c r="Y114" s="68" t="s">
        <v>699</v>
      </c>
      <c r="Z114" s="146" t="s">
        <v>697</v>
      </c>
      <c r="AA114" s="146" t="s">
        <v>698</v>
      </c>
      <c r="AC114" s="146" t="str">
        <f t="shared" si="0"/>
        <v>４９</v>
      </c>
      <c r="AD114" s="146">
        <v>49</v>
      </c>
      <c r="AE114" s="146" t="s">
        <v>938</v>
      </c>
      <c r="AF114" s="146" t="s">
        <v>489</v>
      </c>
      <c r="AI114" s="69">
        <f t="shared" si="3"/>
        <v>2001</v>
      </c>
      <c r="AO114" s="68" t="s">
        <v>566</v>
      </c>
      <c r="AP114" s="146" t="s">
        <v>208</v>
      </c>
      <c r="AQ114" s="146" t="s">
        <v>358</v>
      </c>
      <c r="AX114" s="146" t="str">
        <f t="shared" si="1"/>
        <v>088</v>
      </c>
      <c r="AY114" s="68" t="s">
        <v>939</v>
      </c>
    </row>
    <row r="115" spans="2:51" s="146" customFormat="1" ht="17.25" hidden="1" customHeight="1">
      <c r="B115" s="146" t="s">
        <v>1065</v>
      </c>
      <c r="C115" s="73"/>
      <c r="D115" s="73"/>
      <c r="E115" s="73"/>
      <c r="F115" s="73"/>
      <c r="G115" s="73"/>
      <c r="H115" s="73"/>
      <c r="I115" s="73"/>
      <c r="J115" s="73"/>
      <c r="K115" s="880">
        <v>1944</v>
      </c>
      <c r="L115" s="880"/>
      <c r="M115" s="880"/>
      <c r="O115" s="874">
        <v>1646</v>
      </c>
      <c r="P115" s="874"/>
      <c r="Y115" s="68" t="s">
        <v>940</v>
      </c>
      <c r="Z115" s="146" t="s">
        <v>213</v>
      </c>
      <c r="AA115" s="146" t="s">
        <v>342</v>
      </c>
      <c r="AC115" s="146" t="str">
        <f t="shared" si="0"/>
        <v>５０</v>
      </c>
      <c r="AD115" s="146">
        <v>50</v>
      </c>
      <c r="AE115" s="146" t="s">
        <v>941</v>
      </c>
      <c r="AF115" s="146" t="s">
        <v>490</v>
      </c>
      <c r="AI115" s="69">
        <f t="shared" si="3"/>
        <v>2002</v>
      </c>
      <c r="AO115" s="68" t="s">
        <v>567</v>
      </c>
      <c r="AP115" s="146" t="s">
        <v>209</v>
      </c>
      <c r="AQ115" s="146" t="s">
        <v>359</v>
      </c>
      <c r="AR115" s="145"/>
      <c r="AX115" s="146" t="str">
        <f t="shared" si="1"/>
        <v>090</v>
      </c>
      <c r="AY115" s="68" t="s">
        <v>942</v>
      </c>
    </row>
    <row r="116" spans="2:51" s="146" customFormat="1" ht="17.25" hidden="1" customHeight="1">
      <c r="B116" s="146" t="s">
        <v>1066</v>
      </c>
      <c r="C116" s="73"/>
      <c r="D116" s="73"/>
      <c r="E116" s="73"/>
      <c r="F116" s="73"/>
      <c r="G116" s="73"/>
      <c r="H116" s="73"/>
      <c r="I116" s="73"/>
      <c r="J116" s="73"/>
      <c r="K116" s="880">
        <v>1728</v>
      </c>
      <c r="L116" s="880"/>
      <c r="M116" s="880"/>
      <c r="O116" s="874">
        <v>2057</v>
      </c>
      <c r="P116" s="874"/>
      <c r="Y116" s="68" t="s">
        <v>703</v>
      </c>
      <c r="Z116" s="146" t="s">
        <v>506</v>
      </c>
      <c r="AA116" s="146" t="s">
        <v>343</v>
      </c>
      <c r="AI116" s="69">
        <f t="shared" si="3"/>
        <v>2003</v>
      </c>
      <c r="AO116" s="68" t="s">
        <v>568</v>
      </c>
      <c r="AP116" s="146" t="s">
        <v>210</v>
      </c>
      <c r="AQ116" s="146" t="s">
        <v>360</v>
      </c>
      <c r="AX116" s="146" t="str">
        <f t="shared" si="1"/>
        <v>093</v>
      </c>
      <c r="AY116" s="68" t="s">
        <v>943</v>
      </c>
    </row>
    <row r="117" spans="2:51" s="146" customFormat="1" ht="17.25" hidden="1" customHeight="1">
      <c r="B117" s="146" t="s">
        <v>1067</v>
      </c>
      <c r="C117" s="73"/>
      <c r="D117" s="73"/>
      <c r="E117" s="73"/>
      <c r="F117" s="73"/>
      <c r="G117" s="73"/>
      <c r="H117" s="73"/>
      <c r="I117" s="73"/>
      <c r="J117" s="73"/>
      <c r="K117" s="880">
        <v>1728</v>
      </c>
      <c r="L117" s="880"/>
      <c r="M117" s="880"/>
      <c r="O117" s="874">
        <v>1646</v>
      </c>
      <c r="P117" s="874"/>
      <c r="Y117" s="68" t="s">
        <v>709</v>
      </c>
      <c r="Z117" s="146" t="s">
        <v>707</v>
      </c>
      <c r="AA117" s="146" t="s">
        <v>708</v>
      </c>
      <c r="AI117" s="69">
        <f t="shared" si="3"/>
        <v>2004</v>
      </c>
      <c r="AO117" s="68" t="s">
        <v>569</v>
      </c>
      <c r="AP117" s="146" t="s">
        <v>211</v>
      </c>
      <c r="AQ117" s="146" t="s">
        <v>361</v>
      </c>
      <c r="AX117" s="146" t="str">
        <f t="shared" si="1"/>
        <v>094</v>
      </c>
      <c r="AY117" s="68" t="s">
        <v>946</v>
      </c>
    </row>
    <row r="118" spans="2:51" s="146" customFormat="1" ht="17.25" hidden="1" customHeight="1">
      <c r="B118" s="146" t="s">
        <v>309</v>
      </c>
      <c r="C118" s="73"/>
      <c r="D118" s="73"/>
      <c r="E118" s="73"/>
      <c r="F118" s="73"/>
      <c r="G118" s="73"/>
      <c r="H118" s="73"/>
      <c r="I118" s="73"/>
      <c r="J118" s="73"/>
      <c r="K118" s="873">
        <v>2700</v>
      </c>
      <c r="L118" s="873"/>
      <c r="M118" s="873"/>
      <c r="O118" s="874">
        <v>2571</v>
      </c>
      <c r="P118" s="874"/>
      <c r="Y118" s="68" t="s">
        <v>715</v>
      </c>
      <c r="Z118" s="146" t="s">
        <v>713</v>
      </c>
      <c r="AA118" s="146" t="s">
        <v>714</v>
      </c>
      <c r="AI118" s="69">
        <f t="shared" si="3"/>
        <v>2005</v>
      </c>
      <c r="AO118" s="68" t="s">
        <v>570</v>
      </c>
      <c r="AP118" s="146" t="s">
        <v>934</v>
      </c>
      <c r="AQ118" s="146" t="s">
        <v>935</v>
      </c>
      <c r="AX118" s="146" t="str">
        <f t="shared" si="1"/>
        <v>095</v>
      </c>
      <c r="AY118" s="68" t="s">
        <v>947</v>
      </c>
    </row>
    <row r="119" spans="2:51" s="146" customFormat="1" ht="17.25" hidden="1" customHeight="1">
      <c r="Y119" s="68" t="s">
        <v>721</v>
      </c>
      <c r="Z119" s="146" t="s">
        <v>719</v>
      </c>
      <c r="AA119" s="146" t="s">
        <v>720</v>
      </c>
      <c r="AI119" s="69">
        <f t="shared" si="3"/>
        <v>2006</v>
      </c>
      <c r="AO119" s="68" t="s">
        <v>571</v>
      </c>
      <c r="AP119" s="146" t="s">
        <v>212</v>
      </c>
      <c r="AQ119" s="146" t="s">
        <v>362</v>
      </c>
      <c r="AX119" s="146" t="str">
        <f t="shared" si="1"/>
        <v>096</v>
      </c>
      <c r="AY119" s="68" t="s">
        <v>948</v>
      </c>
    </row>
    <row r="120" spans="2:51" s="146" customFormat="1" ht="17.25" hidden="1" customHeight="1">
      <c r="B120" s="146" t="s">
        <v>430</v>
      </c>
      <c r="Y120" s="68" t="s">
        <v>729</v>
      </c>
      <c r="Z120" s="146" t="s">
        <v>727</v>
      </c>
      <c r="AA120" s="146" t="s">
        <v>728</v>
      </c>
      <c r="AI120" s="69">
        <f t="shared" si="3"/>
        <v>2007</v>
      </c>
      <c r="AO120" s="68" t="s">
        <v>572</v>
      </c>
      <c r="AP120" s="146" t="s">
        <v>214</v>
      </c>
      <c r="AQ120" s="146" t="s">
        <v>363</v>
      </c>
      <c r="AX120" s="146" t="str">
        <f t="shared" si="1"/>
        <v>100</v>
      </c>
      <c r="AY120" s="68" t="s">
        <v>949</v>
      </c>
    </row>
    <row r="121" spans="2:51" s="146" customFormat="1" ht="17.25" hidden="1" customHeight="1">
      <c r="B121" s="146" t="s">
        <v>431</v>
      </c>
      <c r="Y121" s="68" t="s">
        <v>735</v>
      </c>
      <c r="Z121" s="146" t="s">
        <v>733</v>
      </c>
      <c r="AA121" s="146" t="s">
        <v>734</v>
      </c>
      <c r="AI121" s="69">
        <f t="shared" si="3"/>
        <v>2008</v>
      </c>
      <c r="AO121" s="68" t="s">
        <v>573</v>
      </c>
      <c r="AP121" s="146" t="s">
        <v>215</v>
      </c>
      <c r="AQ121" s="146" t="s">
        <v>364</v>
      </c>
      <c r="AX121" s="146" t="str">
        <f t="shared" si="1"/>
        <v>103</v>
      </c>
      <c r="AY121" s="68" t="s">
        <v>952</v>
      </c>
    </row>
    <row r="122" spans="2:51" s="146" customFormat="1" ht="17.25" hidden="1" customHeight="1">
      <c r="B122" s="146" t="s">
        <v>953</v>
      </c>
      <c r="Y122" s="68" t="s">
        <v>743</v>
      </c>
      <c r="Z122" s="146" t="s">
        <v>741</v>
      </c>
      <c r="AA122" s="146" t="s">
        <v>742</v>
      </c>
      <c r="AI122" s="69">
        <f t="shared" si="3"/>
        <v>2009</v>
      </c>
      <c r="AO122" s="68" t="s">
        <v>574</v>
      </c>
      <c r="AP122" s="146" t="s">
        <v>944</v>
      </c>
      <c r="AQ122" s="146" t="s">
        <v>945</v>
      </c>
      <c r="AX122" s="146" t="str">
        <f t="shared" si="1"/>
        <v>104</v>
      </c>
      <c r="AY122" s="68" t="s">
        <v>414</v>
      </c>
    </row>
    <row r="123" spans="2:51" s="146" customFormat="1" ht="17.25" hidden="1" customHeight="1">
      <c r="B123" s="146" t="s">
        <v>956</v>
      </c>
      <c r="Y123" s="68" t="s">
        <v>753</v>
      </c>
      <c r="Z123" s="146" t="s">
        <v>751</v>
      </c>
      <c r="AA123" s="146" t="s">
        <v>752</v>
      </c>
      <c r="AI123" s="69">
        <f t="shared" si="3"/>
        <v>2010</v>
      </c>
      <c r="AO123" s="68" t="s">
        <v>575</v>
      </c>
      <c r="AP123" s="146" t="s">
        <v>216</v>
      </c>
      <c r="AQ123" s="146" t="s">
        <v>365</v>
      </c>
      <c r="AX123" s="146" t="str">
        <f t="shared" si="1"/>
        <v>105</v>
      </c>
      <c r="AY123" s="68" t="s">
        <v>957</v>
      </c>
    </row>
    <row r="124" spans="2:51" s="146" customFormat="1" ht="17.25" hidden="1" customHeight="1">
      <c r="B124" s="146" t="s">
        <v>37</v>
      </c>
      <c r="Y124" s="68" t="s">
        <v>758</v>
      </c>
      <c r="Z124" s="146" t="s">
        <v>0</v>
      </c>
      <c r="AA124" s="146" t="s">
        <v>344</v>
      </c>
      <c r="AI124" s="69">
        <f t="shared" si="3"/>
        <v>2011</v>
      </c>
      <c r="AO124" s="68" t="s">
        <v>576</v>
      </c>
      <c r="AP124" s="146" t="s">
        <v>217</v>
      </c>
      <c r="AQ124" s="146" t="s">
        <v>366</v>
      </c>
      <c r="AX124" s="146" t="str">
        <f t="shared" si="1"/>
        <v>106</v>
      </c>
      <c r="AY124" s="68" t="s">
        <v>958</v>
      </c>
    </row>
    <row r="125" spans="2:51" s="146" customFormat="1" ht="17.25" hidden="1" customHeight="1">
      <c r="Y125" s="68" t="s">
        <v>764</v>
      </c>
      <c r="Z125" s="146" t="s">
        <v>1</v>
      </c>
      <c r="AA125" s="146" t="s">
        <v>345</v>
      </c>
      <c r="AI125" s="69">
        <f t="shared" si="3"/>
        <v>2012</v>
      </c>
      <c r="AO125" s="68" t="s">
        <v>198</v>
      </c>
      <c r="AP125" s="146" t="s">
        <v>218</v>
      </c>
      <c r="AQ125" s="146" t="s">
        <v>367</v>
      </c>
      <c r="AX125" s="146" t="str">
        <f t="shared" si="1"/>
        <v>108</v>
      </c>
      <c r="AY125" s="68" t="s">
        <v>959</v>
      </c>
    </row>
    <row r="126" spans="2:51" s="146" customFormat="1" ht="17.25" hidden="1" customHeight="1">
      <c r="Y126" s="68" t="s">
        <v>772</v>
      </c>
      <c r="Z126" s="146" t="s">
        <v>770</v>
      </c>
      <c r="AA126" s="146" t="s">
        <v>771</v>
      </c>
      <c r="AI126" s="69">
        <f t="shared" si="3"/>
        <v>2013</v>
      </c>
      <c r="AO126" s="68" t="s">
        <v>577</v>
      </c>
      <c r="AP126" s="146" t="s">
        <v>950</v>
      </c>
      <c r="AQ126" s="146" t="s">
        <v>951</v>
      </c>
      <c r="AX126" s="146" t="str">
        <f t="shared" si="1"/>
        <v>110</v>
      </c>
      <c r="AY126" s="68" t="s">
        <v>960</v>
      </c>
    </row>
    <row r="127" spans="2:51" s="146" customFormat="1" ht="17.25" hidden="1" customHeight="1">
      <c r="Y127" s="68" t="s">
        <v>778</v>
      </c>
      <c r="Z127" s="146" t="s">
        <v>776</v>
      </c>
      <c r="AA127" s="146" t="s">
        <v>777</v>
      </c>
      <c r="AI127" s="69">
        <f t="shared" si="3"/>
        <v>2014</v>
      </c>
      <c r="AO127" s="68" t="s">
        <v>578</v>
      </c>
      <c r="AP127" s="146" t="s">
        <v>954</v>
      </c>
      <c r="AQ127" s="146" t="s">
        <v>955</v>
      </c>
      <c r="AX127" s="146" t="str">
        <f t="shared" si="1"/>
        <v>111</v>
      </c>
      <c r="AY127" s="68" t="s">
        <v>415</v>
      </c>
    </row>
    <row r="128" spans="2:51" s="146" customFormat="1" ht="17.25" hidden="1" customHeight="1">
      <c r="Y128" s="68" t="s">
        <v>784</v>
      </c>
      <c r="Z128" s="146" t="s">
        <v>782</v>
      </c>
      <c r="AA128" s="146" t="s">
        <v>783</v>
      </c>
      <c r="AI128" s="69">
        <f t="shared" si="3"/>
        <v>2015</v>
      </c>
      <c r="AO128" s="68" t="s">
        <v>579</v>
      </c>
      <c r="AP128" s="146" t="s">
        <v>225</v>
      </c>
      <c r="AQ128" s="146" t="s">
        <v>368</v>
      </c>
      <c r="AX128" s="146" t="str">
        <f t="shared" si="1"/>
        <v>112</v>
      </c>
      <c r="AY128" s="68" t="s">
        <v>417</v>
      </c>
    </row>
    <row r="129" spans="25:51" s="146" customFormat="1" ht="17.25" hidden="1" customHeight="1">
      <c r="Y129" s="68" t="s">
        <v>784</v>
      </c>
      <c r="Z129" s="146" t="s">
        <v>231</v>
      </c>
      <c r="AA129" s="146" t="s">
        <v>346</v>
      </c>
      <c r="AI129" s="69">
        <f t="shared" si="3"/>
        <v>2016</v>
      </c>
      <c r="AO129" s="68" t="s">
        <v>580</v>
      </c>
      <c r="AP129" s="146" t="s">
        <v>226</v>
      </c>
      <c r="AQ129" s="146" t="s">
        <v>369</v>
      </c>
      <c r="AX129" s="146" t="str">
        <f t="shared" si="1"/>
        <v>113</v>
      </c>
      <c r="AY129" s="68" t="s">
        <v>418</v>
      </c>
    </row>
    <row r="130" spans="25:51" s="146" customFormat="1" ht="17.25" hidden="1" customHeight="1">
      <c r="Y130" s="68" t="s">
        <v>790</v>
      </c>
      <c r="Z130" s="146" t="s">
        <v>2</v>
      </c>
      <c r="AA130" s="146" t="s">
        <v>347</v>
      </c>
      <c r="AB130" s="145"/>
      <c r="AE130" s="146" t="s">
        <v>961</v>
      </c>
      <c r="AI130" s="69">
        <f t="shared" si="3"/>
        <v>2017</v>
      </c>
      <c r="AO130" s="68" t="s">
        <v>581</v>
      </c>
      <c r="AP130" s="146" t="s">
        <v>227</v>
      </c>
      <c r="AQ130" s="146" t="s">
        <v>370</v>
      </c>
      <c r="AX130" s="146" t="str">
        <f t="shared" si="1"/>
        <v>114</v>
      </c>
      <c r="AY130" s="68" t="s">
        <v>420</v>
      </c>
    </row>
    <row r="131" spans="25:51" s="146" customFormat="1" ht="17.25" hidden="1" customHeight="1">
      <c r="Y131" s="68" t="s">
        <v>796</v>
      </c>
      <c r="Z131" s="146" t="s">
        <v>794</v>
      </c>
      <c r="AA131" s="146" t="s">
        <v>795</v>
      </c>
      <c r="AI131" s="69">
        <f t="shared" si="3"/>
        <v>2018</v>
      </c>
      <c r="AO131" s="68" t="s">
        <v>582</v>
      </c>
      <c r="AP131" s="146" t="s">
        <v>228</v>
      </c>
      <c r="AQ131" s="146" t="s">
        <v>371</v>
      </c>
      <c r="AX131" s="146" t="str">
        <f t="shared" ref="AX131:AX171" si="4">CONCATENATE(AY131,$AZ$66)</f>
        <v>115</v>
      </c>
      <c r="AY131" s="68" t="s">
        <v>964</v>
      </c>
    </row>
    <row r="132" spans="25:51" s="146" customFormat="1" ht="17.25" hidden="1" customHeight="1">
      <c r="Y132" s="68" t="s">
        <v>802</v>
      </c>
      <c r="Z132" s="146" t="s">
        <v>800</v>
      </c>
      <c r="AA132" s="146" t="s">
        <v>801</v>
      </c>
      <c r="AI132" s="69">
        <f t="shared" si="3"/>
        <v>2019</v>
      </c>
      <c r="AO132" s="68" t="s">
        <v>583</v>
      </c>
      <c r="AP132" s="146" t="s">
        <v>416</v>
      </c>
      <c r="AQ132" s="146" t="s">
        <v>372</v>
      </c>
      <c r="AX132" s="146" t="str">
        <f t="shared" si="4"/>
        <v>116</v>
      </c>
      <c r="AY132" s="68" t="s">
        <v>965</v>
      </c>
    </row>
    <row r="133" spans="25:51" s="146" customFormat="1" ht="17.25" hidden="1" customHeight="1">
      <c r="Y133" s="68" t="s">
        <v>809</v>
      </c>
      <c r="Z133" s="146" t="s">
        <v>807</v>
      </c>
      <c r="AA133" s="146" t="s">
        <v>808</v>
      </c>
      <c r="AI133" s="69">
        <f t="shared" si="3"/>
        <v>2020</v>
      </c>
      <c r="AO133" s="68" t="s">
        <v>584</v>
      </c>
      <c r="AP133" s="146" t="s">
        <v>229</v>
      </c>
      <c r="AQ133" s="146" t="s">
        <v>230</v>
      </c>
      <c r="AX133" s="146" t="str">
        <f t="shared" si="4"/>
        <v>117</v>
      </c>
      <c r="AY133" s="68" t="s">
        <v>966</v>
      </c>
    </row>
    <row r="134" spans="25:51" s="146" customFormat="1" ht="17.25" hidden="1" customHeight="1">
      <c r="Y134" s="68" t="s">
        <v>816</v>
      </c>
      <c r="Z134" s="146" t="s">
        <v>814</v>
      </c>
      <c r="AA134" s="146" t="s">
        <v>815</v>
      </c>
      <c r="AI134" s="69">
        <f t="shared" si="3"/>
        <v>2021</v>
      </c>
      <c r="AO134" s="68" t="s">
        <v>585</v>
      </c>
      <c r="AP134" s="146" t="s">
        <v>419</v>
      </c>
      <c r="AQ134" s="146" t="s">
        <v>373</v>
      </c>
      <c r="AX134" s="146" t="str">
        <f t="shared" si="4"/>
        <v>118</v>
      </c>
      <c r="AY134" s="68" t="s">
        <v>969</v>
      </c>
    </row>
    <row r="135" spans="25:51" s="146" customFormat="1" ht="17.25" hidden="1" customHeight="1">
      <c r="Y135" s="68" t="s">
        <v>823</v>
      </c>
      <c r="Z135" s="146" t="s">
        <v>3</v>
      </c>
      <c r="AA135" s="146" t="s">
        <v>348</v>
      </c>
      <c r="AI135" s="69">
        <f t="shared" si="3"/>
        <v>2022</v>
      </c>
      <c r="AO135" s="68" t="s">
        <v>586</v>
      </c>
      <c r="AP135" s="146" t="s">
        <v>962</v>
      </c>
      <c r="AQ135" s="146" t="s">
        <v>963</v>
      </c>
      <c r="AX135" s="146" t="str">
        <f t="shared" si="4"/>
        <v>119</v>
      </c>
      <c r="AY135" s="68" t="s">
        <v>970</v>
      </c>
    </row>
    <row r="136" spans="25:51" s="146" customFormat="1" ht="17.25" hidden="1" customHeight="1">
      <c r="Y136" s="68" t="s">
        <v>829</v>
      </c>
      <c r="Z136" s="146" t="s">
        <v>4</v>
      </c>
      <c r="AA136" s="146" t="s">
        <v>349</v>
      </c>
      <c r="AI136" s="69">
        <f t="shared" si="3"/>
        <v>2023</v>
      </c>
      <c r="AO136" s="68" t="s">
        <v>587</v>
      </c>
      <c r="AP136" s="146" t="s">
        <v>232</v>
      </c>
      <c r="AQ136" s="146" t="s">
        <v>374</v>
      </c>
      <c r="AX136" s="146" t="str">
        <f t="shared" si="4"/>
        <v>120</v>
      </c>
      <c r="AY136" s="68" t="s">
        <v>971</v>
      </c>
    </row>
    <row r="137" spans="25:51" s="146" customFormat="1" ht="17.25" hidden="1" customHeight="1">
      <c r="Y137" s="68" t="s">
        <v>835</v>
      </c>
      <c r="Z137" s="146" t="s">
        <v>5</v>
      </c>
      <c r="AA137" s="146" t="s">
        <v>350</v>
      </c>
      <c r="AI137" s="69">
        <f t="shared" si="3"/>
        <v>2024</v>
      </c>
      <c r="AO137" s="68" t="s">
        <v>588</v>
      </c>
      <c r="AP137" s="146" t="s">
        <v>235</v>
      </c>
      <c r="AQ137" s="146" t="s">
        <v>375</v>
      </c>
      <c r="AX137" s="146" t="str">
        <f t="shared" si="4"/>
        <v>121</v>
      </c>
      <c r="AY137" s="68" t="s">
        <v>972</v>
      </c>
    </row>
    <row r="138" spans="25:51" s="146" customFormat="1" ht="17.25" hidden="1" customHeight="1">
      <c r="Y138" s="68" t="s">
        <v>841</v>
      </c>
      <c r="Z138" s="146" t="s">
        <v>839</v>
      </c>
      <c r="AA138" s="146" t="s">
        <v>840</v>
      </c>
      <c r="AI138" s="69">
        <f t="shared" si="3"/>
        <v>2025</v>
      </c>
      <c r="AO138" s="68" t="s">
        <v>589</v>
      </c>
      <c r="AP138" s="146" t="s">
        <v>236</v>
      </c>
      <c r="AQ138" s="146" t="s">
        <v>376</v>
      </c>
      <c r="AR138" s="145"/>
      <c r="AX138" s="146" t="str">
        <f t="shared" si="4"/>
        <v>123</v>
      </c>
      <c r="AY138" s="68" t="s">
        <v>975</v>
      </c>
    </row>
    <row r="139" spans="25:51" s="146" customFormat="1" ht="17.25" hidden="1" customHeight="1">
      <c r="Y139" s="68" t="s">
        <v>849</v>
      </c>
      <c r="Z139" s="146" t="s">
        <v>847</v>
      </c>
      <c r="AA139" s="146" t="s">
        <v>848</v>
      </c>
      <c r="AI139" s="69">
        <f t="shared" si="3"/>
        <v>2026</v>
      </c>
      <c r="AO139" s="68" t="s">
        <v>590</v>
      </c>
      <c r="AP139" s="146" t="s">
        <v>967</v>
      </c>
      <c r="AQ139" s="146" t="s">
        <v>968</v>
      </c>
      <c r="AX139" s="146" t="str">
        <f t="shared" si="4"/>
        <v>124</v>
      </c>
      <c r="AY139" s="68" t="s">
        <v>976</v>
      </c>
    </row>
    <row r="140" spans="25:51" s="146" customFormat="1" ht="17.25" hidden="1" customHeight="1">
      <c r="Y140" s="68" t="s">
        <v>855</v>
      </c>
      <c r="Z140" s="146" t="s">
        <v>853</v>
      </c>
      <c r="AA140" s="146" t="s">
        <v>854</v>
      </c>
      <c r="AI140" s="69">
        <f t="shared" si="3"/>
        <v>2027</v>
      </c>
      <c r="AO140" s="68" t="s">
        <v>591</v>
      </c>
      <c r="AP140" s="146" t="s">
        <v>237</v>
      </c>
      <c r="AQ140" s="146" t="s">
        <v>377</v>
      </c>
      <c r="AX140" s="146" t="str">
        <f t="shared" si="4"/>
        <v>125</v>
      </c>
      <c r="AY140" s="68" t="s">
        <v>977</v>
      </c>
    </row>
    <row r="141" spans="25:51" s="146" customFormat="1" ht="17.25" hidden="1" customHeight="1">
      <c r="Y141" s="68" t="s">
        <v>861</v>
      </c>
      <c r="Z141" s="146" t="s">
        <v>859</v>
      </c>
      <c r="AA141" s="146" t="s">
        <v>860</v>
      </c>
      <c r="AI141" s="69">
        <f t="shared" si="3"/>
        <v>2028</v>
      </c>
      <c r="AO141" s="68" t="s">
        <v>592</v>
      </c>
      <c r="AP141" s="146" t="s">
        <v>238</v>
      </c>
      <c r="AQ141" s="146" t="s">
        <v>378</v>
      </c>
      <c r="AX141" s="146" t="str">
        <f t="shared" si="4"/>
        <v>126</v>
      </c>
      <c r="AY141" s="68" t="s">
        <v>978</v>
      </c>
    </row>
    <row r="142" spans="25:51" s="146" customFormat="1" ht="17.25" hidden="1" customHeight="1">
      <c r="Y142" s="68" t="s">
        <v>869</v>
      </c>
      <c r="Z142" s="146" t="s">
        <v>867</v>
      </c>
      <c r="AA142" s="146" t="s">
        <v>868</v>
      </c>
      <c r="AI142" s="69">
        <f t="shared" si="3"/>
        <v>2029</v>
      </c>
      <c r="AO142" s="68" t="s">
        <v>593</v>
      </c>
      <c r="AP142" s="146" t="s">
        <v>239</v>
      </c>
      <c r="AQ142" s="146" t="s">
        <v>379</v>
      </c>
      <c r="AX142" s="146" t="str">
        <f t="shared" si="4"/>
        <v>127</v>
      </c>
      <c r="AY142" s="68" t="s">
        <v>979</v>
      </c>
    </row>
    <row r="143" spans="25:51" s="146" customFormat="1" ht="17.25" hidden="1" customHeight="1">
      <c r="Y143" s="68" t="s">
        <v>875</v>
      </c>
      <c r="Z143" s="146" t="s">
        <v>873</v>
      </c>
      <c r="AA143" s="146" t="s">
        <v>874</v>
      </c>
      <c r="AB143" s="145"/>
      <c r="AE143" s="146" t="s">
        <v>310</v>
      </c>
      <c r="AI143" s="69">
        <f t="shared" si="3"/>
        <v>2030</v>
      </c>
      <c r="AO143" s="68" t="s">
        <v>594</v>
      </c>
      <c r="AP143" s="146" t="s">
        <v>973</v>
      </c>
      <c r="AQ143" s="146" t="s">
        <v>974</v>
      </c>
      <c r="AX143" s="146" t="str">
        <f t="shared" si="4"/>
        <v>128</v>
      </c>
      <c r="AY143" s="68" t="s">
        <v>980</v>
      </c>
    </row>
    <row r="144" spans="25:51" s="146" customFormat="1" ht="17.25" hidden="1" customHeight="1">
      <c r="Y144" s="68" t="s">
        <v>882</v>
      </c>
      <c r="Z144" s="146" t="s">
        <v>880</v>
      </c>
      <c r="AA144" s="146" t="s">
        <v>881</v>
      </c>
      <c r="AI144" s="69"/>
      <c r="AO144" s="68" t="s">
        <v>595</v>
      </c>
      <c r="AP144" s="146" t="s">
        <v>240</v>
      </c>
      <c r="AQ144" s="146" t="s">
        <v>380</v>
      </c>
      <c r="AX144" s="146" t="str">
        <f t="shared" si="4"/>
        <v>129</v>
      </c>
      <c r="AY144" s="68" t="s">
        <v>981</v>
      </c>
    </row>
    <row r="145" spans="25:51" s="146" customFormat="1" ht="17.25" hidden="1" customHeight="1">
      <c r="Y145" s="68" t="s">
        <v>886</v>
      </c>
      <c r="Z145" s="146" t="s">
        <v>201</v>
      </c>
      <c r="AA145" s="146" t="s">
        <v>351</v>
      </c>
      <c r="AI145" s="69"/>
      <c r="AO145" s="68" t="s">
        <v>596</v>
      </c>
      <c r="AP145" s="146" t="s">
        <v>241</v>
      </c>
      <c r="AQ145" s="146" t="s">
        <v>381</v>
      </c>
      <c r="AX145" s="146" t="str">
        <f t="shared" si="4"/>
        <v>130</v>
      </c>
      <c r="AY145" s="68" t="s">
        <v>984</v>
      </c>
    </row>
    <row r="146" spans="25:51" s="146" customFormat="1" ht="17.25" hidden="1" customHeight="1">
      <c r="Y146" s="68" t="s">
        <v>890</v>
      </c>
      <c r="Z146" s="146" t="s">
        <v>202</v>
      </c>
      <c r="AA146" s="146" t="s">
        <v>352</v>
      </c>
      <c r="AI146" s="69"/>
      <c r="AO146" s="68" t="s">
        <v>597</v>
      </c>
      <c r="AP146" s="146" t="s">
        <v>242</v>
      </c>
      <c r="AQ146" s="146" t="s">
        <v>382</v>
      </c>
      <c r="AX146" s="146" t="str">
        <f t="shared" si="4"/>
        <v>131</v>
      </c>
      <c r="AY146" s="68" t="s">
        <v>985</v>
      </c>
    </row>
    <row r="147" spans="25:51" s="146" customFormat="1" ht="17.25" hidden="1" customHeight="1">
      <c r="Y147" s="68" t="s">
        <v>311</v>
      </c>
      <c r="Z147" s="146" t="s">
        <v>895</v>
      </c>
      <c r="AA147" s="146" t="s">
        <v>896</v>
      </c>
      <c r="AI147" s="69"/>
      <c r="AO147" s="68" t="s">
        <v>598</v>
      </c>
      <c r="AP147" s="146" t="s">
        <v>243</v>
      </c>
      <c r="AQ147" s="146" t="s">
        <v>383</v>
      </c>
      <c r="AX147" s="146" t="str">
        <f t="shared" si="4"/>
        <v>133</v>
      </c>
      <c r="AY147" s="68" t="s">
        <v>986</v>
      </c>
    </row>
    <row r="148" spans="25:51" s="146" customFormat="1" ht="17.25" hidden="1" customHeight="1">
      <c r="Y148" s="68" t="s">
        <v>312</v>
      </c>
      <c r="Z148" s="146" t="s">
        <v>203</v>
      </c>
      <c r="AA148" s="146" t="s">
        <v>353</v>
      </c>
      <c r="AI148" s="69"/>
      <c r="AO148" s="68" t="s">
        <v>599</v>
      </c>
      <c r="AP148" s="146" t="s">
        <v>244</v>
      </c>
      <c r="AQ148" s="146" t="s">
        <v>384</v>
      </c>
      <c r="AX148" s="146" t="str">
        <f t="shared" si="4"/>
        <v>135</v>
      </c>
      <c r="AY148" s="68" t="s">
        <v>987</v>
      </c>
    </row>
    <row r="149" spans="25:51" s="146" customFormat="1" ht="17.25" hidden="1" customHeight="1">
      <c r="Y149" s="68" t="s">
        <v>903</v>
      </c>
      <c r="Z149" s="146" t="s">
        <v>204</v>
      </c>
      <c r="AA149" s="146" t="s">
        <v>354</v>
      </c>
      <c r="AI149" s="69"/>
      <c r="AO149" s="68" t="s">
        <v>600</v>
      </c>
      <c r="AP149" s="146" t="s">
        <v>245</v>
      </c>
      <c r="AQ149" s="146" t="s">
        <v>385</v>
      </c>
      <c r="AX149" s="146" t="str">
        <f t="shared" si="4"/>
        <v>136</v>
      </c>
      <c r="AY149" s="68" t="s">
        <v>988</v>
      </c>
    </row>
    <row r="150" spans="25:51" s="146" customFormat="1" ht="17.25" hidden="1" customHeight="1">
      <c r="Y150" s="68" t="s">
        <v>908</v>
      </c>
      <c r="Z150" s="146" t="s">
        <v>205</v>
      </c>
      <c r="AA150" s="146" t="s">
        <v>355</v>
      </c>
      <c r="AI150" s="69"/>
      <c r="AO150" s="68" t="s">
        <v>601</v>
      </c>
      <c r="AP150" s="146" t="s">
        <v>982</v>
      </c>
      <c r="AQ150" s="146" t="s">
        <v>983</v>
      </c>
      <c r="AX150" s="146" t="str">
        <f t="shared" si="4"/>
        <v>137</v>
      </c>
      <c r="AY150" s="68" t="s">
        <v>989</v>
      </c>
    </row>
    <row r="151" spans="25:51" s="146" customFormat="1" ht="17.25" hidden="1" customHeight="1">
      <c r="Y151" s="68" t="s">
        <v>912</v>
      </c>
      <c r="Z151" s="146" t="s">
        <v>206</v>
      </c>
      <c r="AA151" s="146" t="s">
        <v>356</v>
      </c>
      <c r="AI151" s="69"/>
      <c r="AO151" s="68" t="s">
        <v>602</v>
      </c>
      <c r="AP151" s="146" t="s">
        <v>1042</v>
      </c>
      <c r="AQ151" s="146" t="s">
        <v>1043</v>
      </c>
      <c r="AX151" s="146" t="str">
        <f t="shared" si="4"/>
        <v>139</v>
      </c>
      <c r="AY151" s="68" t="s">
        <v>990</v>
      </c>
    </row>
    <row r="152" spans="25:51" s="146" customFormat="1" ht="17.25" hidden="1" customHeight="1">
      <c r="Y152" s="68" t="s">
        <v>916</v>
      </c>
      <c r="Z152" s="146" t="s">
        <v>207</v>
      </c>
      <c r="AA152" s="146" t="s">
        <v>357</v>
      </c>
      <c r="AI152" s="69"/>
      <c r="AO152" s="68" t="s">
        <v>603</v>
      </c>
      <c r="AP152" s="146" t="s">
        <v>247</v>
      </c>
      <c r="AQ152" s="146" t="s">
        <v>387</v>
      </c>
      <c r="AX152" s="146" t="str">
        <f t="shared" si="4"/>
        <v>141</v>
      </c>
      <c r="AY152" s="68" t="s">
        <v>991</v>
      </c>
    </row>
    <row r="153" spans="25:51" s="146" customFormat="1" ht="17.25" hidden="1" customHeight="1">
      <c r="Y153" s="68" t="s">
        <v>920</v>
      </c>
      <c r="Z153" s="146" t="s">
        <v>208</v>
      </c>
      <c r="AA153" s="146" t="s">
        <v>358</v>
      </c>
      <c r="AI153" s="69"/>
      <c r="AO153" s="68" t="s">
        <v>604</v>
      </c>
      <c r="AP153" s="146" t="s">
        <v>248</v>
      </c>
      <c r="AQ153" s="146" t="s">
        <v>388</v>
      </c>
      <c r="AX153" s="146" t="str">
        <f t="shared" si="4"/>
        <v>142</v>
      </c>
      <c r="AY153" s="68" t="s">
        <v>992</v>
      </c>
    </row>
    <row r="154" spans="25:51" s="146" customFormat="1" ht="17.25" hidden="1" customHeight="1">
      <c r="Y154" s="68" t="s">
        <v>924</v>
      </c>
      <c r="Z154" s="146" t="s">
        <v>209</v>
      </c>
      <c r="AA154" s="146" t="s">
        <v>359</v>
      </c>
      <c r="AB154" s="145"/>
      <c r="AE154" s="146" t="s">
        <v>993</v>
      </c>
      <c r="AI154" s="69"/>
      <c r="AO154" s="68" t="s">
        <v>605</v>
      </c>
      <c r="AP154" s="146" t="s">
        <v>249</v>
      </c>
      <c r="AQ154" s="146" t="s">
        <v>389</v>
      </c>
      <c r="AX154" s="146" t="str">
        <f t="shared" si="4"/>
        <v>144</v>
      </c>
      <c r="AY154" s="68" t="s">
        <v>994</v>
      </c>
    </row>
    <row r="155" spans="25:51" s="146" customFormat="1" ht="17.25" hidden="1" customHeight="1">
      <c r="Y155" s="68" t="s">
        <v>928</v>
      </c>
      <c r="Z155" s="146" t="s">
        <v>210</v>
      </c>
      <c r="AA155" s="146" t="s">
        <v>360</v>
      </c>
      <c r="AI155" s="69"/>
      <c r="AO155" s="68" t="s">
        <v>606</v>
      </c>
      <c r="AP155" s="146" t="s">
        <v>250</v>
      </c>
      <c r="AQ155" s="146" t="s">
        <v>390</v>
      </c>
      <c r="AX155" s="146" t="str">
        <f t="shared" si="4"/>
        <v>145</v>
      </c>
      <c r="AY155" s="68" t="s">
        <v>997</v>
      </c>
    </row>
    <row r="156" spans="25:51" s="146" customFormat="1" ht="17.25" hidden="1" customHeight="1">
      <c r="Y156" s="68" t="s">
        <v>932</v>
      </c>
      <c r="Z156" s="146" t="s">
        <v>211</v>
      </c>
      <c r="AA156" s="146" t="s">
        <v>361</v>
      </c>
      <c r="AI156" s="69"/>
      <c r="AO156" s="68" t="s">
        <v>607</v>
      </c>
      <c r="AP156" s="146" t="s">
        <v>251</v>
      </c>
      <c r="AQ156" s="146" t="s">
        <v>391</v>
      </c>
      <c r="AX156" s="146" t="str">
        <f t="shared" si="4"/>
        <v>146</v>
      </c>
      <c r="AY156" s="68" t="s">
        <v>421</v>
      </c>
    </row>
    <row r="157" spans="25:51" s="146" customFormat="1" ht="17.25" hidden="1" customHeight="1">
      <c r="Y157" s="68" t="s">
        <v>936</v>
      </c>
      <c r="Z157" s="146" t="s">
        <v>934</v>
      </c>
      <c r="AA157" s="146" t="s">
        <v>935</v>
      </c>
      <c r="AI157" s="69"/>
      <c r="AO157" s="68" t="s">
        <v>1044</v>
      </c>
      <c r="AP157" s="146" t="s">
        <v>1045</v>
      </c>
      <c r="AQ157" s="146" t="s">
        <v>1046</v>
      </c>
      <c r="AX157" s="146" t="str">
        <f t="shared" si="4"/>
        <v>149</v>
      </c>
      <c r="AY157" s="68" t="s">
        <v>1000</v>
      </c>
    </row>
    <row r="158" spans="25:51" s="146" customFormat="1" ht="17.25" hidden="1" customHeight="1">
      <c r="Y158" s="68" t="s">
        <v>939</v>
      </c>
      <c r="Z158" s="146" t="s">
        <v>212</v>
      </c>
      <c r="AA158" s="146" t="s">
        <v>362</v>
      </c>
      <c r="AI158" s="69"/>
      <c r="AO158" s="68" t="s">
        <v>608</v>
      </c>
      <c r="AP158" s="146" t="s">
        <v>252</v>
      </c>
      <c r="AQ158" s="146" t="s">
        <v>392</v>
      </c>
      <c r="AX158" s="146" t="str">
        <f t="shared" si="4"/>
        <v>151</v>
      </c>
      <c r="AY158" s="68" t="s">
        <v>1001</v>
      </c>
    </row>
    <row r="159" spans="25:51" s="146" customFormat="1" ht="17.25" hidden="1" customHeight="1">
      <c r="Y159" s="68" t="s">
        <v>942</v>
      </c>
      <c r="Z159" s="146" t="s">
        <v>214</v>
      </c>
      <c r="AA159" s="146" t="s">
        <v>363</v>
      </c>
      <c r="AI159" s="69"/>
      <c r="AO159" s="68" t="s">
        <v>609</v>
      </c>
      <c r="AP159" s="146" t="s">
        <v>253</v>
      </c>
      <c r="AQ159" s="146" t="s">
        <v>393</v>
      </c>
      <c r="AX159" s="146" t="str">
        <f t="shared" si="4"/>
        <v>152</v>
      </c>
      <c r="AY159" s="68" t="s">
        <v>423</v>
      </c>
    </row>
    <row r="160" spans="25:51" s="146" customFormat="1" ht="17.25" hidden="1" customHeight="1">
      <c r="Y160" s="68" t="s">
        <v>943</v>
      </c>
      <c r="Z160" s="146" t="s">
        <v>215</v>
      </c>
      <c r="AA160" s="146" t="s">
        <v>364</v>
      </c>
      <c r="AI160" s="69"/>
      <c r="AO160" s="68" t="s">
        <v>610</v>
      </c>
      <c r="AP160" s="146" t="s">
        <v>254</v>
      </c>
      <c r="AQ160" s="146" t="s">
        <v>394</v>
      </c>
      <c r="AX160" s="146" t="str">
        <f t="shared" si="4"/>
        <v>155</v>
      </c>
      <c r="AY160" s="68" t="s">
        <v>1004</v>
      </c>
    </row>
    <row r="161" spans="25:51" s="146" customFormat="1" ht="17.25" hidden="1" customHeight="1">
      <c r="Y161" s="68" t="s">
        <v>946</v>
      </c>
      <c r="Z161" s="146" t="s">
        <v>944</v>
      </c>
      <c r="AA161" s="146" t="s">
        <v>945</v>
      </c>
      <c r="AO161" s="68" t="s">
        <v>611</v>
      </c>
      <c r="AP161" s="146" t="s">
        <v>995</v>
      </c>
      <c r="AQ161" s="146" t="s">
        <v>996</v>
      </c>
      <c r="AX161" s="146" t="str">
        <f t="shared" si="4"/>
        <v>200</v>
      </c>
      <c r="AY161" s="68" t="s">
        <v>1005</v>
      </c>
    </row>
    <row r="162" spans="25:51" s="146" customFormat="1" ht="17.25" hidden="1" customHeight="1">
      <c r="Y162" s="68" t="s">
        <v>947</v>
      </c>
      <c r="Z162" s="146" t="s">
        <v>216</v>
      </c>
      <c r="AA162" s="146" t="s">
        <v>365</v>
      </c>
      <c r="AO162" s="68" t="s">
        <v>612</v>
      </c>
      <c r="AP162" s="146" t="s">
        <v>255</v>
      </c>
      <c r="AQ162" s="146" t="s">
        <v>395</v>
      </c>
      <c r="AX162" s="146" t="str">
        <f t="shared" si="4"/>
        <v>201</v>
      </c>
      <c r="AY162" s="68" t="s">
        <v>1006</v>
      </c>
    </row>
    <row r="163" spans="25:51" s="146" customFormat="1" ht="17.25" hidden="1" customHeight="1">
      <c r="Y163" s="68" t="s">
        <v>948</v>
      </c>
      <c r="Z163" s="146" t="s">
        <v>217</v>
      </c>
      <c r="AA163" s="146" t="s">
        <v>366</v>
      </c>
      <c r="AO163" s="68" t="s">
        <v>613</v>
      </c>
      <c r="AP163" s="146" t="s">
        <v>998</v>
      </c>
      <c r="AQ163" s="146" t="s">
        <v>999</v>
      </c>
      <c r="AX163" s="146" t="str">
        <f t="shared" si="4"/>
        <v>202</v>
      </c>
      <c r="AY163" s="68" t="s">
        <v>1007</v>
      </c>
    </row>
    <row r="164" spans="25:51" s="146" customFormat="1" ht="17.25" hidden="1" customHeight="1">
      <c r="Y164" s="68" t="s">
        <v>949</v>
      </c>
      <c r="Z164" s="146" t="s">
        <v>218</v>
      </c>
      <c r="AA164" s="146" t="s">
        <v>367</v>
      </c>
      <c r="AO164" s="68" t="s">
        <v>614</v>
      </c>
      <c r="AP164" s="146" t="s">
        <v>422</v>
      </c>
      <c r="AQ164" s="146" t="s">
        <v>396</v>
      </c>
      <c r="AX164" s="146" t="str">
        <f t="shared" si="4"/>
        <v>203</v>
      </c>
      <c r="AY164" s="68" t="s">
        <v>424</v>
      </c>
    </row>
    <row r="165" spans="25:51" s="146" customFormat="1" ht="17.25" hidden="1" customHeight="1">
      <c r="Y165" s="68" t="s">
        <v>952</v>
      </c>
      <c r="Z165" s="146" t="s">
        <v>950</v>
      </c>
      <c r="AA165" s="146" t="s">
        <v>951</v>
      </c>
      <c r="AO165" s="68" t="s">
        <v>615</v>
      </c>
      <c r="AP165" s="146" t="s">
        <v>1002</v>
      </c>
      <c r="AQ165" s="146" t="s">
        <v>1003</v>
      </c>
      <c r="AX165" s="146" t="str">
        <f t="shared" si="4"/>
        <v>204</v>
      </c>
      <c r="AY165" s="68" t="s">
        <v>1010</v>
      </c>
    </row>
    <row r="166" spans="25:51" s="146" customFormat="1" ht="17.25" hidden="1" customHeight="1">
      <c r="Y166" s="68" t="s">
        <v>414</v>
      </c>
      <c r="Z166" s="146" t="s">
        <v>954</v>
      </c>
      <c r="AA166" s="146" t="s">
        <v>955</v>
      </c>
      <c r="AO166" s="68" t="s">
        <v>616</v>
      </c>
      <c r="AP166" s="146" t="s">
        <v>256</v>
      </c>
      <c r="AQ166" s="146" t="s">
        <v>397</v>
      </c>
      <c r="AX166" s="146" t="str">
        <f t="shared" si="4"/>
        <v>212</v>
      </c>
      <c r="AY166" s="68" t="s">
        <v>1011</v>
      </c>
    </row>
    <row r="167" spans="25:51" s="146" customFormat="1" ht="17.25" hidden="1" customHeight="1">
      <c r="Y167" s="68" t="s">
        <v>957</v>
      </c>
      <c r="Z167" s="146" t="s">
        <v>225</v>
      </c>
      <c r="AA167" s="146" t="s">
        <v>368</v>
      </c>
      <c r="AO167" s="68" t="s">
        <v>617</v>
      </c>
      <c r="AP167" s="146" t="s">
        <v>257</v>
      </c>
      <c r="AQ167" s="146" t="s">
        <v>398</v>
      </c>
      <c r="AX167" s="146" t="str">
        <f t="shared" si="4"/>
        <v>214</v>
      </c>
      <c r="AY167" s="68" t="s">
        <v>1012</v>
      </c>
    </row>
    <row r="168" spans="25:51" s="146" customFormat="1" ht="17.25" hidden="1" customHeight="1">
      <c r="Y168" s="68" t="s">
        <v>958</v>
      </c>
      <c r="Z168" s="146" t="s">
        <v>226</v>
      </c>
      <c r="AA168" s="146" t="s">
        <v>369</v>
      </c>
      <c r="AO168" s="68" t="s">
        <v>618</v>
      </c>
      <c r="AP168" s="146" t="s">
        <v>258</v>
      </c>
      <c r="AQ168" s="146" t="s">
        <v>399</v>
      </c>
      <c r="AX168" s="146" t="str">
        <f t="shared" si="4"/>
        <v>215</v>
      </c>
      <c r="AY168" s="68" t="s">
        <v>1013</v>
      </c>
    </row>
    <row r="169" spans="25:51" s="146" customFormat="1" ht="17.25" hidden="1" customHeight="1">
      <c r="Y169" s="68" t="s">
        <v>959</v>
      </c>
      <c r="Z169" s="146" t="s">
        <v>227</v>
      </c>
      <c r="AA169" s="146" t="s">
        <v>370</v>
      </c>
      <c r="AO169" s="68" t="s">
        <v>619</v>
      </c>
      <c r="AP169" s="146" t="s">
        <v>259</v>
      </c>
      <c r="AQ169" s="146" t="s">
        <v>400</v>
      </c>
      <c r="AX169" s="146" t="str">
        <f t="shared" si="4"/>
        <v>218</v>
      </c>
      <c r="AY169" s="68" t="s">
        <v>1014</v>
      </c>
    </row>
    <row r="170" spans="25:51" s="146" customFormat="1" ht="17.25" hidden="1" customHeight="1">
      <c r="Y170" s="68" t="s">
        <v>960</v>
      </c>
      <c r="Z170" s="146" t="s">
        <v>228</v>
      </c>
      <c r="AA170" s="146" t="s">
        <v>371</v>
      </c>
      <c r="AO170" s="68" t="s">
        <v>620</v>
      </c>
      <c r="AP170" s="146" t="s">
        <v>1008</v>
      </c>
      <c r="AQ170" s="146" t="s">
        <v>1009</v>
      </c>
      <c r="AX170" s="146" t="str">
        <f t="shared" si="4"/>
        <v>219</v>
      </c>
      <c r="AY170" s="68" t="s">
        <v>425</v>
      </c>
    </row>
    <row r="171" spans="25:51" s="146" customFormat="1" ht="17.25" hidden="1" customHeight="1">
      <c r="Y171" s="68" t="s">
        <v>415</v>
      </c>
      <c r="Z171" s="146" t="s">
        <v>416</v>
      </c>
      <c r="AA171" s="146" t="s">
        <v>372</v>
      </c>
      <c r="AO171" s="68" t="s">
        <v>621</v>
      </c>
      <c r="AP171" s="146" t="s">
        <v>260</v>
      </c>
      <c r="AQ171" s="146" t="s">
        <v>401</v>
      </c>
      <c r="AX171" s="146" t="str">
        <f t="shared" si="4"/>
        <v>500</v>
      </c>
      <c r="AY171" s="146">
        <v>500</v>
      </c>
    </row>
    <row r="172" spans="25:51" s="146" customFormat="1" ht="17.25" hidden="1" customHeight="1">
      <c r="Y172" s="68" t="s">
        <v>417</v>
      </c>
      <c r="Z172" s="146" t="s">
        <v>229</v>
      </c>
      <c r="AA172" s="146" t="s">
        <v>230</v>
      </c>
      <c r="AO172" s="68" t="s">
        <v>1025</v>
      </c>
      <c r="AP172" s="68" t="s">
        <v>1027</v>
      </c>
      <c r="AQ172" s="146" t="s">
        <v>1026</v>
      </c>
    </row>
    <row r="173" spans="25:51" s="146" customFormat="1" ht="17.25" hidden="1" customHeight="1">
      <c r="Y173" s="68" t="s">
        <v>418</v>
      </c>
      <c r="Z173" s="146" t="s">
        <v>419</v>
      </c>
      <c r="AA173" s="146" t="s">
        <v>373</v>
      </c>
      <c r="AO173" s="68" t="s">
        <v>622</v>
      </c>
      <c r="AP173" s="146" t="s">
        <v>261</v>
      </c>
      <c r="AQ173" s="146" t="s">
        <v>402</v>
      </c>
    </row>
    <row r="174" spans="25:51" s="146" customFormat="1" ht="17.25" hidden="1" customHeight="1">
      <c r="Y174" s="68" t="s">
        <v>420</v>
      </c>
      <c r="Z174" s="146" t="s">
        <v>962</v>
      </c>
      <c r="AA174" s="146" t="s">
        <v>963</v>
      </c>
      <c r="AO174" s="68" t="s">
        <v>623</v>
      </c>
      <c r="AP174" s="146" t="s">
        <v>262</v>
      </c>
      <c r="AQ174" s="146" t="s">
        <v>403</v>
      </c>
    </row>
    <row r="175" spans="25:51" s="146" customFormat="1" ht="17.25" hidden="1" customHeight="1">
      <c r="Y175" s="68" t="s">
        <v>964</v>
      </c>
      <c r="Z175" s="146" t="s">
        <v>232</v>
      </c>
      <c r="AA175" s="146" t="s">
        <v>374</v>
      </c>
      <c r="AO175" s="68" t="s">
        <v>624</v>
      </c>
      <c r="AP175" s="146" t="s">
        <v>263</v>
      </c>
      <c r="AQ175" s="146" t="s">
        <v>404</v>
      </c>
    </row>
    <row r="176" spans="25:51" s="146" customFormat="1" ht="17.25" hidden="1" customHeight="1">
      <c r="Y176" s="68" t="s">
        <v>965</v>
      </c>
      <c r="Z176" s="146" t="s">
        <v>235</v>
      </c>
      <c r="AA176" s="146" t="s">
        <v>375</v>
      </c>
      <c r="AO176" s="68" t="s">
        <v>1047</v>
      </c>
      <c r="AP176" s="146" t="s">
        <v>1048</v>
      </c>
      <c r="AQ176" s="146" t="s">
        <v>1049</v>
      </c>
    </row>
    <row r="177" spans="25:43" s="146" customFormat="1" ht="17.25" hidden="1" customHeight="1">
      <c r="Y177" s="68" t="s">
        <v>966</v>
      </c>
      <c r="Z177" s="146" t="s">
        <v>236</v>
      </c>
      <c r="AA177" s="146" t="s">
        <v>376</v>
      </c>
      <c r="AB177" s="145"/>
      <c r="AE177" s="146" t="s">
        <v>1018</v>
      </c>
      <c r="AO177" s="68" t="s">
        <v>625</v>
      </c>
      <c r="AP177" s="146" t="s">
        <v>264</v>
      </c>
      <c r="AQ177" s="146" t="s">
        <v>405</v>
      </c>
    </row>
    <row r="178" spans="25:43" s="146" customFormat="1" ht="17.25" hidden="1" customHeight="1">
      <c r="Y178" s="68" t="s">
        <v>969</v>
      </c>
      <c r="Z178" s="146" t="s">
        <v>967</v>
      </c>
      <c r="AA178" s="146" t="s">
        <v>968</v>
      </c>
      <c r="AO178" s="68" t="s">
        <v>626</v>
      </c>
      <c r="AP178" s="146" t="s">
        <v>1015</v>
      </c>
      <c r="AQ178" s="146" t="s">
        <v>1016</v>
      </c>
    </row>
    <row r="179" spans="25:43" s="146" customFormat="1" ht="17.25" hidden="1" customHeight="1">
      <c r="Y179" s="68" t="s">
        <v>970</v>
      </c>
      <c r="Z179" s="146" t="s">
        <v>237</v>
      </c>
      <c r="AA179" s="146" t="s">
        <v>377</v>
      </c>
      <c r="AO179" s="68" t="s">
        <v>1031</v>
      </c>
      <c r="AP179" s="68" t="s">
        <v>1033</v>
      </c>
      <c r="AQ179" s="146" t="s">
        <v>1035</v>
      </c>
    </row>
    <row r="180" spans="25:43" s="146" customFormat="1" ht="17.25" hidden="1" customHeight="1">
      <c r="Y180" s="68" t="s">
        <v>971</v>
      </c>
      <c r="Z180" s="146" t="s">
        <v>238</v>
      </c>
      <c r="AA180" s="146" t="s">
        <v>378</v>
      </c>
      <c r="AO180" s="68" t="s">
        <v>1032</v>
      </c>
      <c r="AP180" s="68" t="s">
        <v>1034</v>
      </c>
      <c r="AQ180" s="146" t="s">
        <v>1036</v>
      </c>
    </row>
    <row r="181" spans="25:43" s="146" customFormat="1" ht="17.25" hidden="1" customHeight="1">
      <c r="Y181" s="68" t="s">
        <v>972</v>
      </c>
      <c r="Z181" s="146" t="s">
        <v>239</v>
      </c>
      <c r="AA181" s="146" t="s">
        <v>379</v>
      </c>
      <c r="AO181" s="68" t="s">
        <v>1028</v>
      </c>
      <c r="AP181" s="146" t="s">
        <v>1029</v>
      </c>
      <c r="AQ181" s="146" t="s">
        <v>1030</v>
      </c>
    </row>
    <row r="182" spans="25:43" s="146" customFormat="1" ht="17.25" hidden="1" customHeight="1">
      <c r="Y182" s="68" t="s">
        <v>975</v>
      </c>
      <c r="Z182" s="146" t="s">
        <v>973</v>
      </c>
      <c r="AA182" s="146" t="s">
        <v>974</v>
      </c>
      <c r="AO182" s="68" t="s">
        <v>1037</v>
      </c>
      <c r="AP182" s="146" t="s">
        <v>1038</v>
      </c>
      <c r="AQ182" s="146" t="s">
        <v>1039</v>
      </c>
    </row>
    <row r="183" spans="25:43" s="146" customFormat="1" ht="17.25" hidden="1" customHeight="1">
      <c r="Y183" s="68" t="s">
        <v>976</v>
      </c>
      <c r="Z183" s="146" t="s">
        <v>240</v>
      </c>
      <c r="AA183" s="146" t="s">
        <v>380</v>
      </c>
      <c r="AO183" s="68" t="s">
        <v>1050</v>
      </c>
      <c r="AP183" s="146" t="s">
        <v>1051</v>
      </c>
      <c r="AQ183" s="146" t="s">
        <v>1052</v>
      </c>
    </row>
    <row r="184" spans="25:43" s="146" customFormat="1" ht="17.25" hidden="1" customHeight="1">
      <c r="Y184" s="68" t="s">
        <v>977</v>
      </c>
      <c r="Z184" s="146" t="s">
        <v>241</v>
      </c>
      <c r="AA184" s="146" t="s">
        <v>381</v>
      </c>
      <c r="AO184" s="146" t="s">
        <v>627</v>
      </c>
    </row>
    <row r="185" spans="25:43" s="146" customFormat="1" ht="17.25" hidden="1" customHeight="1">
      <c r="Y185" s="68" t="s">
        <v>978</v>
      </c>
      <c r="Z185" s="146" t="s">
        <v>242</v>
      </c>
      <c r="AA185" s="146" t="s">
        <v>382</v>
      </c>
      <c r="AO185" s="146" t="s">
        <v>1017</v>
      </c>
    </row>
    <row r="186" spans="25:43" s="146" customFormat="1" ht="17.25" hidden="1" customHeight="1">
      <c r="Y186" s="68" t="s">
        <v>979</v>
      </c>
      <c r="Z186" s="146" t="s">
        <v>243</v>
      </c>
      <c r="AA186" s="146" t="s">
        <v>383</v>
      </c>
    </row>
    <row r="187" spans="25:43" s="146" customFormat="1" ht="17.25" hidden="1" customHeight="1">
      <c r="Y187" s="68" t="s">
        <v>980</v>
      </c>
      <c r="Z187" s="146" t="s">
        <v>244</v>
      </c>
      <c r="AA187" s="146" t="s">
        <v>384</v>
      </c>
    </row>
    <row r="188" spans="25:43" s="146" customFormat="1" ht="17.25" hidden="1" customHeight="1">
      <c r="Y188" s="68" t="s">
        <v>981</v>
      </c>
      <c r="Z188" s="146" t="s">
        <v>245</v>
      </c>
      <c r="AA188" s="146" t="s">
        <v>385</v>
      </c>
    </row>
    <row r="189" spans="25:43" s="146" customFormat="1" ht="17.25" hidden="1" customHeight="1">
      <c r="Y189" s="68" t="s">
        <v>984</v>
      </c>
      <c r="Z189" s="146" t="s">
        <v>982</v>
      </c>
      <c r="AA189" s="146" t="s">
        <v>983</v>
      </c>
    </row>
    <row r="190" spans="25:43" s="146" customFormat="1" ht="17.25" hidden="1" customHeight="1">
      <c r="Y190" s="68" t="s">
        <v>985</v>
      </c>
      <c r="Z190" s="146" t="s">
        <v>246</v>
      </c>
      <c r="AA190" s="146" t="s">
        <v>386</v>
      </c>
    </row>
    <row r="191" spans="25:43" s="146" customFormat="1" ht="17.25" hidden="1" customHeight="1">
      <c r="Y191" s="68" t="s">
        <v>986</v>
      </c>
      <c r="Z191" s="146" t="s">
        <v>247</v>
      </c>
      <c r="AA191" s="146" t="s">
        <v>387</v>
      </c>
    </row>
    <row r="192" spans="25:43" s="146" customFormat="1" ht="17.25" hidden="1" customHeight="1">
      <c r="Y192" s="68" t="s">
        <v>987</v>
      </c>
      <c r="Z192" s="146" t="s">
        <v>248</v>
      </c>
      <c r="AA192" s="146" t="s">
        <v>388</v>
      </c>
    </row>
    <row r="193" spans="25:27" s="146" customFormat="1" ht="17.25" hidden="1" customHeight="1">
      <c r="Y193" s="68" t="s">
        <v>988</v>
      </c>
      <c r="Z193" s="146" t="s">
        <v>249</v>
      </c>
      <c r="AA193" s="146" t="s">
        <v>389</v>
      </c>
    </row>
    <row r="194" spans="25:27" s="146" customFormat="1" ht="17.25" hidden="1" customHeight="1">
      <c r="Y194" s="68" t="s">
        <v>989</v>
      </c>
      <c r="Z194" s="146" t="s">
        <v>250</v>
      </c>
      <c r="AA194" s="146" t="s">
        <v>390</v>
      </c>
    </row>
    <row r="195" spans="25:27" s="146" customFormat="1" ht="17.25" hidden="1" customHeight="1">
      <c r="Y195" s="68" t="s">
        <v>990</v>
      </c>
      <c r="Z195" s="146" t="s">
        <v>251</v>
      </c>
      <c r="AA195" s="146" t="s">
        <v>391</v>
      </c>
    </row>
    <row r="196" spans="25:27" s="146" customFormat="1" ht="17.25" hidden="1" customHeight="1">
      <c r="Y196" s="68" t="s">
        <v>991</v>
      </c>
      <c r="Z196" s="146" t="s">
        <v>252</v>
      </c>
      <c r="AA196" s="146" t="s">
        <v>392</v>
      </c>
    </row>
    <row r="197" spans="25:27" s="146" customFormat="1" ht="17.25" hidden="1" customHeight="1">
      <c r="Y197" s="68" t="s">
        <v>992</v>
      </c>
      <c r="Z197" s="146" t="s">
        <v>253</v>
      </c>
      <c r="AA197" s="146" t="s">
        <v>393</v>
      </c>
    </row>
    <row r="198" spans="25:27" s="146" customFormat="1" ht="17.25" hidden="1" customHeight="1">
      <c r="Y198" s="68" t="s">
        <v>994</v>
      </c>
      <c r="Z198" s="146" t="s">
        <v>254</v>
      </c>
      <c r="AA198" s="146" t="s">
        <v>394</v>
      </c>
    </row>
    <row r="199" spans="25:27" s="146" customFormat="1" ht="17.25" hidden="1" customHeight="1">
      <c r="Y199" s="68" t="s">
        <v>997</v>
      </c>
      <c r="Z199" s="146" t="s">
        <v>995</v>
      </c>
      <c r="AA199" s="146" t="s">
        <v>996</v>
      </c>
    </row>
    <row r="200" spans="25:27" s="146" customFormat="1" ht="17.25" hidden="1" customHeight="1">
      <c r="Y200" s="68" t="s">
        <v>421</v>
      </c>
      <c r="Z200" s="146" t="s">
        <v>255</v>
      </c>
      <c r="AA200" s="146" t="s">
        <v>395</v>
      </c>
    </row>
    <row r="201" spans="25:27" s="146" customFormat="1" ht="17.25" hidden="1" customHeight="1">
      <c r="Y201" s="68" t="s">
        <v>1000</v>
      </c>
      <c r="Z201" s="146" t="s">
        <v>998</v>
      </c>
      <c r="AA201" s="146" t="s">
        <v>999</v>
      </c>
    </row>
    <row r="202" spans="25:27" s="146" customFormat="1" ht="17.25" hidden="1" customHeight="1">
      <c r="Y202" s="68" t="s">
        <v>1001</v>
      </c>
      <c r="Z202" s="146" t="s">
        <v>422</v>
      </c>
      <c r="AA202" s="146" t="s">
        <v>396</v>
      </c>
    </row>
    <row r="203" spans="25:27" s="146" customFormat="1" ht="17.25" hidden="1" customHeight="1">
      <c r="Y203" s="68" t="s">
        <v>423</v>
      </c>
      <c r="Z203" s="146" t="s">
        <v>1002</v>
      </c>
      <c r="AA203" s="146" t="s">
        <v>1003</v>
      </c>
    </row>
    <row r="204" spans="25:27" s="146" customFormat="1" ht="17.25" hidden="1" customHeight="1">
      <c r="Y204" s="68" t="s">
        <v>1004</v>
      </c>
      <c r="Z204" s="146" t="s">
        <v>256</v>
      </c>
      <c r="AA204" s="146" t="s">
        <v>397</v>
      </c>
    </row>
    <row r="205" spans="25:27" s="146" customFormat="1" ht="17.25" hidden="1" customHeight="1">
      <c r="Y205" s="68" t="s">
        <v>1005</v>
      </c>
      <c r="Z205" s="146" t="s">
        <v>257</v>
      </c>
      <c r="AA205" s="146" t="s">
        <v>398</v>
      </c>
    </row>
    <row r="206" spans="25:27" s="146" customFormat="1" ht="17.25" hidden="1" customHeight="1">
      <c r="Y206" s="68" t="s">
        <v>1006</v>
      </c>
      <c r="Z206" s="146" t="s">
        <v>258</v>
      </c>
      <c r="AA206" s="146" t="s">
        <v>399</v>
      </c>
    </row>
    <row r="207" spans="25:27" s="146" customFormat="1" ht="17.25" hidden="1" customHeight="1">
      <c r="Y207" s="68" t="s">
        <v>1007</v>
      </c>
      <c r="Z207" s="146" t="s">
        <v>259</v>
      </c>
      <c r="AA207" s="146" t="s">
        <v>400</v>
      </c>
    </row>
    <row r="208" spans="25:27" s="146" customFormat="1" ht="17.25" hidden="1" customHeight="1">
      <c r="Y208" s="68" t="s">
        <v>424</v>
      </c>
      <c r="Z208" s="146" t="s">
        <v>1008</v>
      </c>
      <c r="AA208" s="146" t="s">
        <v>1009</v>
      </c>
    </row>
    <row r="209" spans="25:45" s="146" customFormat="1" ht="17.25" hidden="1" customHeight="1">
      <c r="Y209" s="68" t="s">
        <v>1010</v>
      </c>
      <c r="Z209" s="146" t="s">
        <v>260</v>
      </c>
      <c r="AA209" s="146" t="s">
        <v>401</v>
      </c>
    </row>
    <row r="210" spans="25:45" s="146" customFormat="1" ht="17.25" hidden="1" customHeight="1">
      <c r="Y210" s="68" t="s">
        <v>1011</v>
      </c>
      <c r="Z210" s="146" t="s">
        <v>261</v>
      </c>
      <c r="AA210" s="146" t="s">
        <v>402</v>
      </c>
    </row>
    <row r="211" spans="25:45" s="146" customFormat="1" ht="17.25" hidden="1" customHeight="1">
      <c r="Y211" s="68" t="s">
        <v>1012</v>
      </c>
      <c r="Z211" s="146" t="s">
        <v>262</v>
      </c>
      <c r="AA211" s="146" t="s">
        <v>403</v>
      </c>
    </row>
    <row r="212" spans="25:45" s="146" customFormat="1" ht="17.25" hidden="1" customHeight="1">
      <c r="Y212" s="68" t="s">
        <v>1013</v>
      </c>
      <c r="Z212" s="146" t="s">
        <v>263</v>
      </c>
      <c r="AA212" s="146" t="s">
        <v>404</v>
      </c>
    </row>
    <row r="213" spans="25:45" s="146" customFormat="1" ht="17.25" hidden="1" customHeight="1">
      <c r="Y213" s="68" t="s">
        <v>1014</v>
      </c>
      <c r="Z213" s="146" t="s">
        <v>264</v>
      </c>
      <c r="AA213" s="146" t="s">
        <v>405</v>
      </c>
    </row>
    <row r="214" spans="25:45" s="146" customFormat="1" ht="17.25" hidden="1" customHeight="1">
      <c r="Y214" s="68" t="s">
        <v>425</v>
      </c>
      <c r="Z214" s="146" t="s">
        <v>1015</v>
      </c>
      <c r="AA214" s="146" t="s">
        <v>1016</v>
      </c>
    </row>
    <row r="215" spans="25:45" s="74" customFormat="1" ht="17.25" hidden="1" customHeight="1">
      <c r="AO215" s="146"/>
      <c r="AP215" s="146"/>
      <c r="AQ215" s="146"/>
      <c r="AR215" s="146"/>
      <c r="AS215" s="146"/>
    </row>
    <row r="216" spans="25:45" s="74" customFormat="1" ht="17.25" customHeight="1">
      <c r="AO216" s="146"/>
      <c r="AP216" s="146"/>
      <c r="AQ216" s="146"/>
      <c r="AR216" s="146"/>
      <c r="AS216" s="146"/>
    </row>
    <row r="217" spans="25:45" s="74" customFormat="1" ht="17.25" customHeight="1">
      <c r="AO217" s="146"/>
      <c r="AP217" s="146"/>
      <c r="AQ217" s="146"/>
      <c r="AR217" s="146"/>
      <c r="AS217" s="146"/>
    </row>
    <row r="218" spans="25:45" s="74" customFormat="1" ht="17.25" customHeight="1">
      <c r="AO218" s="146"/>
      <c r="AP218" s="146"/>
      <c r="AQ218" s="146"/>
      <c r="AR218" s="146"/>
      <c r="AS218" s="146"/>
    </row>
    <row r="219" spans="25:45" s="74" customFormat="1" ht="17.25" customHeight="1">
      <c r="AO219" s="146"/>
      <c r="AP219" s="146"/>
      <c r="AQ219" s="146"/>
      <c r="AR219" s="146"/>
      <c r="AS219" s="146"/>
    </row>
    <row r="220" spans="25:45" s="74" customFormat="1" ht="17.25" customHeight="1">
      <c r="AO220" s="146"/>
      <c r="AP220" s="146"/>
      <c r="AQ220" s="146"/>
      <c r="AR220" s="146"/>
      <c r="AS220" s="146"/>
    </row>
    <row r="221" spans="25:45" ht="17.25" customHeight="1">
      <c r="AO221" s="146"/>
      <c r="AP221" s="146"/>
      <c r="AQ221" s="146"/>
      <c r="AR221" s="146"/>
      <c r="AS221" s="146"/>
    </row>
    <row r="222" spans="25:45" ht="17.25" customHeight="1">
      <c r="AO222" s="146"/>
      <c r="AP222" s="146"/>
      <c r="AQ222" s="146"/>
      <c r="AR222" s="146"/>
      <c r="AS222" s="146"/>
    </row>
    <row r="223" spans="25:45" ht="17.25" customHeight="1">
      <c r="AO223" s="146"/>
      <c r="AP223" s="146"/>
      <c r="AQ223" s="146"/>
      <c r="AR223" s="146"/>
      <c r="AS223" s="146"/>
    </row>
    <row r="224" spans="25:45" ht="17.25" customHeight="1">
      <c r="AO224" s="146"/>
      <c r="AP224" s="146"/>
      <c r="AQ224" s="146"/>
      <c r="AR224" s="146"/>
      <c r="AS224" s="146"/>
    </row>
    <row r="225" spans="41:45" ht="17.25" customHeight="1">
      <c r="AO225" s="146"/>
      <c r="AP225" s="146"/>
      <c r="AQ225" s="146"/>
      <c r="AR225" s="146"/>
      <c r="AS225" s="146"/>
    </row>
    <row r="226" spans="41:45" ht="17.25" customHeight="1">
      <c r="AO226" s="146"/>
      <c r="AP226" s="146"/>
      <c r="AQ226" s="146"/>
      <c r="AR226" s="146"/>
      <c r="AS226" s="74"/>
    </row>
    <row r="227" spans="41:45" ht="17.25" customHeight="1">
      <c r="AO227" s="146"/>
      <c r="AP227" s="146"/>
      <c r="AQ227" s="146"/>
      <c r="AR227" s="146"/>
      <c r="AS227" s="74"/>
    </row>
    <row r="228" spans="41:45" ht="17.25" customHeight="1">
      <c r="AO228" s="74"/>
      <c r="AP228" s="74"/>
      <c r="AQ228" s="74"/>
      <c r="AR228" s="74"/>
      <c r="AS228" s="74"/>
    </row>
    <row r="229" spans="41:45" ht="17.25" customHeight="1">
      <c r="AO229" s="74"/>
      <c r="AP229" s="74"/>
      <c r="AQ229" s="74"/>
      <c r="AR229" s="74"/>
      <c r="AS229" s="74"/>
    </row>
    <row r="230" spans="41:45" ht="17.25" customHeight="1">
      <c r="AO230" s="74"/>
      <c r="AP230" s="74"/>
      <c r="AQ230" s="74"/>
      <c r="AR230" s="74"/>
      <c r="AS230" s="74"/>
    </row>
    <row r="231" spans="41:45" ht="17.25" customHeight="1">
      <c r="AO231" s="74"/>
      <c r="AP231" s="74"/>
      <c r="AQ231" s="74"/>
      <c r="AR231" s="74"/>
      <c r="AS231" s="74"/>
    </row>
    <row r="232" spans="41:45" ht="17.25" customHeight="1">
      <c r="AO232" s="74"/>
      <c r="AP232" s="74"/>
      <c r="AQ232" s="74"/>
      <c r="AR232" s="74"/>
    </row>
    <row r="233" spans="41:45" ht="17.25" customHeight="1">
      <c r="AO233" s="74"/>
      <c r="AP233" s="74"/>
      <c r="AQ233" s="74"/>
      <c r="AR233" s="74"/>
    </row>
  </sheetData>
  <sheetProtection algorithmName="SHA-512" hashValue="yfv2oaZB7FilxxxZhFmbx5k9j+QHjx0PVLlmzRGW5WvwYFYy2LGgr3935FXcJ+aqudz/l7+SZkdw5pXDz66shw==" saltValue="E+gylAu04Ns4JJALFt7AdA==" spinCount="100000" sheet="1" formatCells="0" insertColumns="0" insertRows="0" deleteColumns="0" deleteRows="0" sort="0"/>
  <mergeCells count="217">
    <mergeCell ref="AF3:AQ3"/>
    <mergeCell ref="AT3:AX3"/>
    <mergeCell ref="U4:V4"/>
    <mergeCell ref="AF4:AQ5"/>
    <mergeCell ref="AT4:AX9"/>
    <mergeCell ref="D12:F12"/>
    <mergeCell ref="I12:U12"/>
    <mergeCell ref="W12:AA12"/>
    <mergeCell ref="AF12:AH12"/>
    <mergeCell ref="AK12:AW12"/>
    <mergeCell ref="J6:R6"/>
    <mergeCell ref="J7:R8"/>
    <mergeCell ref="T7:T9"/>
    <mergeCell ref="U7:V7"/>
    <mergeCell ref="W7:AA7"/>
    <mergeCell ref="AJ7:AP7"/>
    <mergeCell ref="U8:V8"/>
    <mergeCell ref="W8:AA8"/>
    <mergeCell ref="AE8:AH9"/>
    <mergeCell ref="AI8:AR9"/>
    <mergeCell ref="U9:V9"/>
    <mergeCell ref="W9:AA9"/>
    <mergeCell ref="AY12:BC12"/>
    <mergeCell ref="D11:F11"/>
    <mergeCell ref="I11:U11"/>
    <mergeCell ref="W11:AA11"/>
    <mergeCell ref="AF11:AH11"/>
    <mergeCell ref="AK11:AW11"/>
    <mergeCell ref="AY11:BC11"/>
    <mergeCell ref="AY13:AZ13"/>
    <mergeCell ref="BA13:BC13"/>
    <mergeCell ref="D14:F14"/>
    <mergeCell ref="H14:R14"/>
    <mergeCell ref="S14:AA14"/>
    <mergeCell ref="AF14:AH14"/>
    <mergeCell ref="AJ14:AT14"/>
    <mergeCell ref="AU14:BC14"/>
    <mergeCell ref="Y13:AA13"/>
    <mergeCell ref="AF13:AH13"/>
    <mergeCell ref="AK13:AL13"/>
    <mergeCell ref="AM13:AO13"/>
    <mergeCell ref="AQ13:AR13"/>
    <mergeCell ref="AT13:AU13"/>
    <mergeCell ref="D13:F13"/>
    <mergeCell ref="I13:J13"/>
    <mergeCell ref="K13:M13"/>
    <mergeCell ref="O13:P13"/>
    <mergeCell ref="R13:S13"/>
    <mergeCell ref="W13:X13"/>
    <mergeCell ref="AZ16:BB16"/>
    <mergeCell ref="D18:G18"/>
    <mergeCell ref="I18:M18"/>
    <mergeCell ref="AF18:AI18"/>
    <mergeCell ref="H19:AA19"/>
    <mergeCell ref="AJ19:BC19"/>
    <mergeCell ref="AU15:AV15"/>
    <mergeCell ref="AW15:AX15"/>
    <mergeCell ref="D16:F16"/>
    <mergeCell ref="H16:R16"/>
    <mergeCell ref="S16:W16"/>
    <mergeCell ref="X16:Z16"/>
    <mergeCell ref="AF16:AH16"/>
    <mergeCell ref="AJ16:AT16"/>
    <mergeCell ref="AU16:AY16"/>
    <mergeCell ref="D15:F15"/>
    <mergeCell ref="H15:R15"/>
    <mergeCell ref="S15:T15"/>
    <mergeCell ref="U15:V15"/>
    <mergeCell ref="AF15:AH15"/>
    <mergeCell ref="AJ15:AT15"/>
    <mergeCell ref="AT20:AU20"/>
    <mergeCell ref="AV20:BB20"/>
    <mergeCell ref="C21:H21"/>
    <mergeCell ref="I21:P21"/>
    <mergeCell ref="Q21:V21"/>
    <mergeCell ref="W21:AA21"/>
    <mergeCell ref="AE21:AJ21"/>
    <mergeCell ref="AK21:AR21"/>
    <mergeCell ref="AS21:AX21"/>
    <mergeCell ref="AY21:BC21"/>
    <mergeCell ref="H20:I20"/>
    <mergeCell ref="J20:Q20"/>
    <mergeCell ref="R20:S20"/>
    <mergeCell ref="T20:AA20"/>
    <mergeCell ref="AJ20:AK20"/>
    <mergeCell ref="AL20:AR20"/>
    <mergeCell ref="AS22:AX23"/>
    <mergeCell ref="I23:M23"/>
    <mergeCell ref="N23:O24"/>
    <mergeCell ref="AH23:AJ23"/>
    <mergeCell ref="AK23:AO23"/>
    <mergeCell ref="AP23:AQ24"/>
    <mergeCell ref="J24:M24"/>
    <mergeCell ref="AL24:AO24"/>
    <mergeCell ref="C22:E23"/>
    <mergeCell ref="F22:G23"/>
    <mergeCell ref="I22:P22"/>
    <mergeCell ref="Q22:V23"/>
    <mergeCell ref="AF22:AG23"/>
    <mergeCell ref="AK22:AR22"/>
    <mergeCell ref="AE25:AG26"/>
    <mergeCell ref="AH25:AI26"/>
    <mergeCell ref="AK25:AO25"/>
    <mergeCell ref="AP25:AQ26"/>
    <mergeCell ref="AS25:AU26"/>
    <mergeCell ref="AV25:AW26"/>
    <mergeCell ref="AL26:AO26"/>
    <mergeCell ref="C25:E26"/>
    <mergeCell ref="F25:G26"/>
    <mergeCell ref="I25:M25"/>
    <mergeCell ref="N25:O26"/>
    <mergeCell ref="Q25:S26"/>
    <mergeCell ref="T25:U26"/>
    <mergeCell ref="J26:M26"/>
    <mergeCell ref="AE27:AG28"/>
    <mergeCell ref="AH27:AI28"/>
    <mergeCell ref="AK27:AO27"/>
    <mergeCell ref="AP27:AQ28"/>
    <mergeCell ref="AS27:AU28"/>
    <mergeCell ref="AV27:AW28"/>
    <mergeCell ref="AL28:AO28"/>
    <mergeCell ref="C27:E28"/>
    <mergeCell ref="F27:G28"/>
    <mergeCell ref="I27:M27"/>
    <mergeCell ref="N27:O28"/>
    <mergeCell ref="Q27:S28"/>
    <mergeCell ref="T27:U28"/>
    <mergeCell ref="J28:M28"/>
    <mergeCell ref="I29:P29"/>
    <mergeCell ref="AK29:AR29"/>
    <mergeCell ref="C30:C31"/>
    <mergeCell ref="D30:E31"/>
    <mergeCell ref="F30:H31"/>
    <mergeCell ref="K30:L31"/>
    <mergeCell ref="M30:N31"/>
    <mergeCell ref="Q30:Q31"/>
    <mergeCell ref="R30:S31"/>
    <mergeCell ref="T30:V31"/>
    <mergeCell ref="AT30:AU31"/>
    <mergeCell ref="AV30:AX31"/>
    <mergeCell ref="C32:G40"/>
    <mergeCell ref="H32:V32"/>
    <mergeCell ref="W32:AA32"/>
    <mergeCell ref="W33:AA33"/>
    <mergeCell ref="W37:X37"/>
    <mergeCell ref="Y37:AA37"/>
    <mergeCell ref="H38:R38"/>
    <mergeCell ref="S38:V38"/>
    <mergeCell ref="AE30:AE31"/>
    <mergeCell ref="AF30:AG31"/>
    <mergeCell ref="AH30:AJ31"/>
    <mergeCell ref="AL30:AM31"/>
    <mergeCell ref="AN30:AO31"/>
    <mergeCell ref="AS30:AS31"/>
    <mergeCell ref="W38:X38"/>
    <mergeCell ref="Y38:AA38"/>
    <mergeCell ref="H39:R39"/>
    <mergeCell ref="S39:V39"/>
    <mergeCell ref="W39:X39"/>
    <mergeCell ref="Y39:AA39"/>
    <mergeCell ref="H40:V40"/>
    <mergeCell ref="W40:AA40"/>
    <mergeCell ref="C41:G41"/>
    <mergeCell ref="H41:M41"/>
    <mergeCell ref="N41:O41"/>
    <mergeCell ref="P41:S41"/>
    <mergeCell ref="T41:AA41"/>
    <mergeCell ref="BB34:BD34"/>
    <mergeCell ref="W35:X35"/>
    <mergeCell ref="Y35:AA35"/>
    <mergeCell ref="BB35:BD38"/>
    <mergeCell ref="H36:R36"/>
    <mergeCell ref="S36:V36"/>
    <mergeCell ref="W36:X36"/>
    <mergeCell ref="Y36:AA36"/>
    <mergeCell ref="H37:R37"/>
    <mergeCell ref="S37:V37"/>
    <mergeCell ref="C43:G46"/>
    <mergeCell ref="H43:M43"/>
    <mergeCell ref="N43:Z43"/>
    <mergeCell ref="H44:M44"/>
    <mergeCell ref="N44:Z44"/>
    <mergeCell ref="C56:AB56"/>
    <mergeCell ref="AD56:BD56"/>
    <mergeCell ref="B57:AB57"/>
    <mergeCell ref="C47:G49"/>
    <mergeCell ref="H49:K49"/>
    <mergeCell ref="L49:R49"/>
    <mergeCell ref="S49:T49"/>
    <mergeCell ref="U49:AA49"/>
    <mergeCell ref="BB44:BD44"/>
    <mergeCell ref="BB45:BD48"/>
    <mergeCell ref="H47:AA48"/>
    <mergeCell ref="B59:B60"/>
    <mergeCell ref="AF59:AF60"/>
    <mergeCell ref="C89:D89"/>
    <mergeCell ref="AD51:BD51"/>
    <mergeCell ref="C52:AB52"/>
    <mergeCell ref="AD52:BD52"/>
    <mergeCell ref="C53:AB53"/>
    <mergeCell ref="AD53:BD53"/>
    <mergeCell ref="C54:AB55"/>
    <mergeCell ref="AD54:BD55"/>
    <mergeCell ref="C51:AB51"/>
    <mergeCell ref="O115:P115"/>
    <mergeCell ref="K116:M116"/>
    <mergeCell ref="O116:P116"/>
    <mergeCell ref="K117:M117"/>
    <mergeCell ref="O117:P117"/>
    <mergeCell ref="K118:M118"/>
    <mergeCell ref="O118:P118"/>
    <mergeCell ref="C90:D90"/>
    <mergeCell ref="C91:D91"/>
    <mergeCell ref="C94:D94"/>
    <mergeCell ref="C95:D95"/>
    <mergeCell ref="C96:D96"/>
    <mergeCell ref="K115:M115"/>
  </mergeCells>
  <phoneticPr fontId="3"/>
  <dataValidations count="33">
    <dataValidation type="list" allowBlank="1" showInputMessage="1" showErrorMessage="1" prompt="受講を申し込む事前説明会を選択してください。" sqref="Z23:AA28 BB23:BC28" xr:uid="{00000000-0002-0000-0200-000000000000}">
      <formula1>$B$90:$B$92</formula1>
    </dataValidation>
    <dataValidation type="list" allowBlank="1" showInputMessage="1" showErrorMessage="1" prompt="受験資格級を選択してください。" sqref="N23:O24" xr:uid="{00000000-0002-0000-0200-000001000000}">
      <formula1>$F$107:$F$108</formula1>
    </dataValidation>
    <dataValidation type="list" allowBlank="1" showInputMessage="1" showErrorMessage="1" prompt="受験資格級を選択してください。" sqref="N27:O28" xr:uid="{00000000-0002-0000-0200-000002000000}">
      <formula1>$F$103:$F$104</formula1>
    </dataValidation>
    <dataValidation type="list" allowBlank="1" showInputMessage="1" showErrorMessage="1" prompt="受験資格級を選択してください。" sqref="N25:O26" xr:uid="{00000000-0002-0000-0200-000003000000}">
      <formula1>$F$105:$F$106</formula1>
    </dataValidation>
    <dataValidation type="list" allowBlank="1" showInputMessage="1" showErrorMessage="1" prompt="希望の資格級を選択してください。" sqref="T27:U28" xr:uid="{00000000-0002-0000-0200-000004000000}">
      <formula1>$D$80:$D$82</formula1>
    </dataValidation>
    <dataValidation type="list" allowBlank="1" showInputMessage="1" showErrorMessage="1" prompt="希望の資格級を選択してください。" sqref="T25:U26" xr:uid="{00000000-0002-0000-0200-000005000000}">
      <formula1>$B$80:$B$82</formula1>
    </dataValidation>
    <dataValidation type="list" allowBlank="1" showInputMessage="1" showErrorMessage="1" prompt="現在お持ちの資格級を選択してください。" sqref="F25:G26" xr:uid="{00000000-0002-0000-0200-000006000000}">
      <formula1>$B$80:$B$82</formula1>
    </dataValidation>
    <dataValidation type="list" allowBlank="1" showInputMessage="1" showErrorMessage="1" prompt="現在お持ちの資格級を選択してください。" sqref="F27:G28" xr:uid="{00000000-0002-0000-0200-000007000000}">
      <formula1>$D$80:$D$82</formula1>
    </dataValidation>
    <dataValidation type="list" allowBlank="1" showInputMessage="1" showErrorMessage="1" sqref="CT61" xr:uid="{00000000-0002-0000-0200-000008000000}">
      <formula1>$G$94:$G$95</formula1>
    </dataValidation>
    <dataValidation allowBlank="1" showInputMessage="1" showErrorMessage="1" prompt="テキスト購入を希望される方は、左側に記載する金額を記入下さい。" sqref="Y35" xr:uid="{00000000-0002-0000-0200-000009000000}"/>
    <dataValidation type="list" allowBlank="1" showInputMessage="1" showErrorMessage="1" prompt="受講しない場合は、○を選択してください。" sqref="Z29:AA30 BB29:BC30" xr:uid="{00000000-0002-0000-0200-00000A000000}">
      <formula1>"○"</formula1>
    </dataValidation>
    <dataValidation type="list" allowBlank="1" showInputMessage="1" showErrorMessage="1" prompt="選択してください。" sqref="Y13:AA13" xr:uid="{00000000-0002-0000-0200-00000B000000}">
      <formula1>$G$80:$G$81</formula1>
    </dataValidation>
    <dataValidation allowBlank="1" showInputMessage="1" showErrorMessage="1" prompt="ふりがなを記入してください。_x000a_姓と名の間は全角で一文字空けてください。" sqref="I11:U11" xr:uid="{00000000-0002-0000-0200-00000C000000}"/>
    <dataValidation allowBlank="1" showInputMessage="1" showErrorMessage="1" prompt="現在の所属部署名を記入してください。" sqref="H15:R15" xr:uid="{00000000-0002-0000-0200-00000D000000}"/>
    <dataValidation allowBlank="1" showInputMessage="1" showErrorMessage="1" prompt="FAX番号を記入してください。" sqref="T18:Z18" xr:uid="{00000000-0002-0000-0200-00000E000000}"/>
    <dataValidation allowBlank="1" showInputMessage="1" showErrorMessage="1" prompt="非会員会社の方が受験する場合に必要です。_x000a_受験案内５ページ　受験申込手続き　２．⑥　を参照してください。" sqref="H49 H47" xr:uid="{00000000-0002-0000-0200-00000F000000}"/>
    <dataValidation allowBlank="1" showInputMessage="1" showErrorMessage="1" prompt="推薦者のメールアドレスをお書きください。" sqref="S49" xr:uid="{00000000-0002-0000-0200-000010000000}"/>
    <dataValidation allowBlank="1" showInputMessage="1" showErrorMessage="1" prompt="郵便局で払込み時の取扱店名をお書きください。" sqref="H41:M41" xr:uid="{00000000-0002-0000-0200-000011000000}"/>
    <dataValidation allowBlank="1" showInputMessage="1" showErrorMessage="1" prompt="購入数を記入してください。" sqref="W36:X39" xr:uid="{00000000-0002-0000-0200-000012000000}"/>
    <dataValidation allowBlank="1" showInputMessage="1" showErrorMessage="1" prompt="担当職種を一つ選び、該当以外は『文字を削除』してください。_x000a_該当する職種がない場合は他（　　　　　）内へその職種を記入してください。" sqref="H16:R16" xr:uid="{00000000-0002-0000-0200-000013000000}"/>
    <dataValidation allowBlank="1" showInputMessage="1" showErrorMessage="1" prompt="所属会社名をお書ください。_x000a_前㈱・後㈱は間違えない様に記入してください。" sqref="H14:R14" xr:uid="{00000000-0002-0000-0200-000014000000}"/>
    <dataValidation allowBlank="1" showInputMessage="1" showErrorMessage="1" prompt="受験者のお名前を記入してください。_x000a_姓と名の間は全角で一文字空けてください。" sqref="I12:U12" xr:uid="{00000000-0002-0000-0200-000015000000}"/>
    <dataValidation showDropDown="1" showInputMessage="1" showErrorMessage="1" prompt="払込元の銀行名及び本店または支店名を記入してください。" sqref="T41:AA41" xr:uid="{00000000-0002-0000-0200-000016000000}"/>
    <dataValidation type="list" allowBlank="1" showInputMessage="1" showErrorMessage="1" sqref="AK61" xr:uid="{00000000-0002-0000-0200-000017000000}">
      <formula1>$D$103:$D$105</formula1>
    </dataValidation>
    <dataValidation type="list" allowBlank="1" showInputMessage="1" showErrorMessage="1" sqref="AJ61" xr:uid="{00000000-0002-0000-0200-000018000000}">
      <formula1>$B$103:$B$105</formula1>
    </dataValidation>
    <dataValidation type="list" allowBlank="1" showInputMessage="1" showErrorMessage="1" sqref="AG61" xr:uid="{00000000-0002-0000-0200-000019000000}">
      <formula1>$AE$78:$AE$87</formula1>
    </dataValidation>
    <dataValidation type="list" allowBlank="1" showInputMessage="1" showErrorMessage="1" sqref="Y61:AD61" xr:uid="{00000000-0002-0000-0200-00001A000000}">
      <formula1>$G$89:$G$91</formula1>
    </dataValidation>
    <dataValidation type="list" allowBlank="1" showInputMessage="1" showErrorMessage="1" prompt="認定番号の最初の２桁を選択してください。" sqref="F22:G23" xr:uid="{00000000-0002-0000-0200-00001B000000}">
      <formula1>$AC$66:$AC$84</formula1>
    </dataValidation>
    <dataValidation allowBlank="1" showInputMessage="1" showErrorMessage="1" prompt="勤務先の所在地を記入してください。" sqref="H19:AA19" xr:uid="{00000000-0002-0000-0200-00001C000000}"/>
    <dataValidation allowBlank="1" showInputMessage="1" showErrorMessage="1" prompt="勤務先の電話番号を記入してください。" sqref="J20:Q20 T20:AA20" xr:uid="{00000000-0002-0000-0200-00001D000000}"/>
    <dataValidation type="list" allowBlank="1" showInputMessage="1" showErrorMessage="1" prompt="受講・受験会場を選択してください。" sqref="W12:AA12" xr:uid="{00000000-0002-0000-0200-00001E000000}">
      <formula1>$G$66:$G$72</formula1>
    </dataValidation>
    <dataValidation type="custom" allowBlank="1" showInputMessage="1" showErrorMessage="1" errorTitle="データ重複" error="同じデータがすてに入力されています。" sqref="AA65" xr:uid="{00000000-0002-0000-0200-00001F000000}">
      <formula1>COUNTIF(AA:AA,AA65)&lt;2</formula1>
    </dataValidation>
    <dataValidation type="custom" allowBlank="1" showInputMessage="1" showErrorMessage="1" errorTitle="データ重複" error="同じデータがすてに入力されています。" sqref="AQ65" xr:uid="{00000000-0002-0000-0200-000020000000}">
      <formula1>COUNTIF(AR:AR,AQ65)&lt;2</formula1>
    </dataValidation>
  </dataValidations>
  <printOptions horizontalCentered="1" verticalCentered="1"/>
  <pageMargins left="0" right="0" top="0.19685039370078741" bottom="0" header="0.51181102362204722" footer="0.31496062992125984"/>
  <pageSetup paperSize="9" scale="90" orientation="portrait" r:id="rId1"/>
  <headerFooter alignWithMargins="0"/>
  <colBreaks count="1" manualBreakCount="1">
    <brk id="29" min="1" max="5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受験申込書 (2026)</vt:lpstr>
      <vt:lpstr>記入要領</vt:lpstr>
      <vt:lpstr>受講票・受験票サンプル</vt:lpstr>
      <vt:lpstr>記入要領!Print_Area</vt:lpstr>
      <vt:lpstr>'受験申込書 (2026)'!Print_Area</vt:lpstr>
      <vt:lpstr>受講票・受験票サンプル!Print_Area</vt:lpstr>
      <vt:lpstr>記入要領!講習会</vt:lpstr>
      <vt:lpstr>'受験申込書 (2026)'!講習会</vt:lpstr>
      <vt:lpstr>受講票・受験票サンプル!講習会</vt:lpstr>
      <vt:lpstr>記入要領!受験料</vt:lpstr>
      <vt:lpstr>'受験申込書 (2026)'!受験料</vt:lpstr>
      <vt:lpstr>受講票・受験票サンプル!受験料</vt:lpstr>
    </vt:vector>
  </TitlesOfParts>
  <Company>(一社) 日本サッシ協会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jsma</dc:creator>
  <cp:lastModifiedBy>事務局 日本サッシ協会</cp:lastModifiedBy>
  <cp:lastPrinted>2026-04-02T03:08:52Z</cp:lastPrinted>
  <dcterms:created xsi:type="dcterms:W3CDTF">2001-01-09T05:57:59Z</dcterms:created>
  <dcterms:modified xsi:type="dcterms:W3CDTF">2026-04-23T00:59:47Z</dcterms:modified>
</cp:coreProperties>
</file>